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00.1 PROJEKTI RISBA\02 pgd\dso 2020\"/>
    </mc:Choice>
  </mc:AlternateContent>
  <xr:revisionPtr revIDLastSave="0" documentId="8_{3BD8CF2B-4BC7-44B6-A285-434DB9862EE0}" xr6:coauthVersionLast="45" xr6:coauthVersionMax="45" xr10:uidLastSave="{00000000-0000-0000-0000-000000000000}"/>
  <bookViews>
    <workbookView xWindow="-120" yWindow="-120" windowWidth="29040" windowHeight="15840" tabRatio="239" xr2:uid="{00000000-000D-0000-FFFF-FFFF00000000}"/>
  </bookViews>
  <sheets>
    <sheet name="Delovni list1" sheetId="1" r:id="rId1"/>
    <sheet name="Delovni list2" sheetId="2" r:id="rId2"/>
    <sheet name="Delovni list3" sheetId="3" r:id="rId3"/>
  </sheets>
  <definedNames>
    <definedName name="_xlnm.Print_Area" localSheetId="0">'Delovni list1'!$A$1:$H$261</definedName>
  </definedNames>
  <calcPr calcId="181029"/>
</workbook>
</file>

<file path=xl/calcChain.xml><?xml version="1.0" encoding="utf-8"?>
<calcChain xmlns="http://schemas.openxmlformats.org/spreadsheetml/2006/main">
  <c r="H8" i="1" l="1"/>
  <c r="E8" i="1"/>
  <c r="E33" i="1"/>
  <c r="H32" i="1"/>
  <c r="H33" i="1"/>
  <c r="E32" i="1"/>
  <c r="D244" i="1" l="1"/>
  <c r="D237" i="1"/>
  <c r="D232" i="1"/>
  <c r="D227" i="1"/>
  <c r="C218" i="1"/>
  <c r="D218" i="1"/>
  <c r="H206" i="1" l="1"/>
  <c r="E206" i="1"/>
  <c r="H203" i="1"/>
  <c r="H177" i="1"/>
  <c r="E177" i="1"/>
  <c r="H129" i="1"/>
  <c r="H128" i="1"/>
  <c r="H127" i="1"/>
  <c r="H126" i="1"/>
  <c r="H125" i="1"/>
  <c r="H124" i="1"/>
  <c r="H123" i="1"/>
  <c r="H122" i="1"/>
  <c r="H121" i="1"/>
  <c r="H118" i="1"/>
  <c r="H117" i="1"/>
  <c r="H116" i="1"/>
  <c r="H113" i="1"/>
  <c r="H112" i="1"/>
  <c r="H111" i="1"/>
  <c r="H110" i="1"/>
  <c r="H109" i="1"/>
  <c r="H108" i="1"/>
  <c r="H107" i="1"/>
  <c r="H106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35" i="1"/>
  <c r="H31" i="1"/>
  <c r="H30" i="1"/>
  <c r="H29" i="1"/>
  <c r="H28" i="1"/>
  <c r="H27" i="1"/>
  <c r="H26" i="1"/>
  <c r="H25" i="1"/>
  <c r="H24" i="1"/>
  <c r="H19" i="1"/>
  <c r="H17" i="1"/>
  <c r="H16" i="1"/>
  <c r="H14" i="1"/>
  <c r="H13" i="1"/>
  <c r="H81" i="1"/>
  <c r="H80" i="1"/>
  <c r="H79" i="1"/>
  <c r="H78" i="1"/>
  <c r="H75" i="1"/>
  <c r="H74" i="1"/>
  <c r="H73" i="1"/>
  <c r="H72" i="1"/>
  <c r="H71" i="1"/>
  <c r="H70" i="1"/>
  <c r="H69" i="1"/>
  <c r="E13" i="1"/>
  <c r="E14" i="1"/>
  <c r="E16" i="1"/>
  <c r="E17" i="1"/>
  <c r="E19" i="1"/>
  <c r="E24" i="1"/>
  <c r="E25" i="1"/>
  <c r="E26" i="1"/>
  <c r="E27" i="1"/>
  <c r="E28" i="1"/>
  <c r="E29" i="1"/>
  <c r="E30" i="1"/>
  <c r="E31" i="1"/>
  <c r="E35" i="1"/>
  <c r="E39" i="1"/>
  <c r="H39" i="1"/>
  <c r="E40" i="1"/>
  <c r="H40" i="1"/>
  <c r="E41" i="1"/>
  <c r="H41" i="1"/>
  <c r="E42" i="1"/>
  <c r="H42" i="1"/>
  <c r="E43" i="1"/>
  <c r="H43" i="1"/>
  <c r="E44" i="1"/>
  <c r="H44" i="1"/>
  <c r="E50" i="1"/>
  <c r="H50" i="1"/>
  <c r="E51" i="1"/>
  <c r="H51" i="1"/>
  <c r="E52" i="1"/>
  <c r="H52" i="1"/>
  <c r="E55" i="1"/>
  <c r="H55" i="1"/>
  <c r="E56" i="1"/>
  <c r="H56" i="1"/>
  <c r="E57" i="1"/>
  <c r="H57" i="1"/>
  <c r="E58" i="1"/>
  <c r="H58" i="1"/>
  <c r="E59" i="1"/>
  <c r="H59" i="1"/>
  <c r="E62" i="1"/>
  <c r="H62" i="1"/>
  <c r="E63" i="1"/>
  <c r="H63" i="1"/>
  <c r="E69" i="1"/>
  <c r="E70" i="1"/>
  <c r="E71" i="1"/>
  <c r="E72" i="1"/>
  <c r="E73" i="1"/>
  <c r="E74" i="1"/>
  <c r="E75" i="1"/>
  <c r="E78" i="1"/>
  <c r="E79" i="1"/>
  <c r="E80" i="1"/>
  <c r="E81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0" i="1"/>
  <c r="E111" i="1"/>
  <c r="E112" i="1"/>
  <c r="E113" i="1"/>
  <c r="E116" i="1"/>
  <c r="E117" i="1"/>
  <c r="E118" i="1"/>
  <c r="E121" i="1"/>
  <c r="E122" i="1"/>
  <c r="E123" i="1"/>
  <c r="E124" i="1"/>
  <c r="E125" i="1"/>
  <c r="E126" i="1"/>
  <c r="E127" i="1"/>
  <c r="E128" i="1"/>
  <c r="E129" i="1"/>
  <c r="E134" i="1"/>
  <c r="E132" i="1" s="1"/>
  <c r="H134" i="1"/>
  <c r="H132" i="1" s="1"/>
  <c r="E140" i="1"/>
  <c r="H140" i="1"/>
  <c r="E141" i="1"/>
  <c r="H141" i="1"/>
  <c r="E142" i="1"/>
  <c r="H142" i="1"/>
  <c r="H143" i="1"/>
  <c r="E146" i="1"/>
  <c r="H146" i="1"/>
  <c r="E147" i="1"/>
  <c r="H147" i="1"/>
  <c r="E150" i="1"/>
  <c r="H150" i="1"/>
  <c r="E151" i="1"/>
  <c r="H151" i="1"/>
  <c r="E153" i="1"/>
  <c r="H153" i="1"/>
  <c r="E167" i="1"/>
  <c r="H167" i="1"/>
  <c r="E168" i="1"/>
  <c r="H168" i="1"/>
  <c r="E169" i="1"/>
  <c r="H169" i="1"/>
  <c r="E170" i="1"/>
  <c r="H170" i="1"/>
  <c r="E171" i="1"/>
  <c r="H171" i="1"/>
  <c r="E172" i="1"/>
  <c r="H172" i="1"/>
  <c r="E173" i="1"/>
  <c r="H173" i="1"/>
  <c r="E174" i="1"/>
  <c r="H174" i="1"/>
  <c r="E175" i="1"/>
  <c r="H175" i="1"/>
  <c r="E176" i="1"/>
  <c r="H176" i="1"/>
  <c r="E179" i="1"/>
  <c r="H179" i="1"/>
  <c r="E199" i="1"/>
  <c r="H199" i="1"/>
  <c r="E200" i="1"/>
  <c r="H200" i="1"/>
  <c r="E201" i="1"/>
  <c r="H201" i="1"/>
  <c r="E202" i="1"/>
  <c r="H202" i="1"/>
  <c r="E203" i="1"/>
  <c r="E204" i="1"/>
  <c r="H204" i="1"/>
  <c r="E205" i="1"/>
  <c r="H205" i="1"/>
  <c r="E216" i="1"/>
  <c r="E217" i="1"/>
  <c r="E218" i="1" l="1"/>
  <c r="E208" i="1"/>
  <c r="E210" i="1" s="1"/>
  <c r="H208" i="1"/>
  <c r="H210" i="1" s="1"/>
  <c r="D223" i="1" s="1"/>
  <c r="H115" i="1"/>
  <c r="E165" i="1"/>
  <c r="E181" i="1" s="1"/>
  <c r="E183" i="1" s="1"/>
  <c r="H165" i="1"/>
  <c r="H181" i="1" s="1"/>
  <c r="H183" i="1" s="1"/>
  <c r="H86" i="1"/>
  <c r="H84" i="1"/>
  <c r="H105" i="1"/>
  <c r="H47" i="1"/>
  <c r="E47" i="1"/>
  <c r="E84" i="1"/>
  <c r="H120" i="1"/>
  <c r="E139" i="1"/>
  <c r="E86" i="1"/>
  <c r="H149" i="1"/>
  <c r="H145" i="1"/>
  <c r="H139" i="1"/>
  <c r="E149" i="1"/>
  <c r="H37" i="1"/>
  <c r="E105" i="1"/>
  <c r="E145" i="1"/>
  <c r="E37" i="1"/>
  <c r="E120" i="1"/>
  <c r="E115" i="1"/>
  <c r="E66" i="1"/>
  <c r="H66" i="1"/>
  <c r="H137" i="1" l="1"/>
  <c r="H155" i="1" s="1"/>
  <c r="E137" i="1"/>
  <c r="E155" i="1" s="1"/>
  <c r="E157" i="1" s="1"/>
  <c r="E191" i="1" s="1"/>
  <c r="H157" i="1" l="1"/>
  <c r="H191" i="1" s="1"/>
  <c r="H189" i="1"/>
  <c r="E189" i="1"/>
  <c r="E193" i="1" s="1"/>
  <c r="H193" i="1" l="1"/>
</calcChain>
</file>

<file path=xl/sharedStrings.xml><?xml version="1.0" encoding="utf-8"?>
<sst xmlns="http://schemas.openxmlformats.org/spreadsheetml/2006/main" count="566" uniqueCount="332">
  <si>
    <t xml:space="preserve">                    DOM STAREJŠIH OBČANOV KRESNICE</t>
  </si>
  <si>
    <t>Priporočene površine po natečajni nalogi</t>
  </si>
  <si>
    <t>Površine po natečajnem projektu</t>
  </si>
  <si>
    <t>Oznaka</t>
  </si>
  <si>
    <t>Namembnost prostorov</t>
  </si>
  <si>
    <t>Število</t>
  </si>
  <si>
    <t xml:space="preserve"> </t>
  </si>
  <si>
    <t>ENOTA 1</t>
  </si>
  <si>
    <t>DOM STAREJŠIH OBČANOV</t>
  </si>
  <si>
    <t>Sklop 1</t>
  </si>
  <si>
    <t>BIVALNE ENOTE</t>
  </si>
  <si>
    <t>1.1</t>
  </si>
  <si>
    <t>1.2</t>
  </si>
  <si>
    <t>1.2.1</t>
  </si>
  <si>
    <t>Večnamenski prostor s čajno kuhinjo:</t>
  </si>
  <si>
    <t>1.2.2</t>
  </si>
  <si>
    <t>Negovalne kopalnice</t>
  </si>
  <si>
    <t>1.2.3</t>
  </si>
  <si>
    <t>Shrambe za čisto perilo</t>
  </si>
  <si>
    <t>1.2.4</t>
  </si>
  <si>
    <t>Prostori za čistila in umazano perilo</t>
  </si>
  <si>
    <t>1.2.5</t>
  </si>
  <si>
    <t>Priročne shrambe</t>
  </si>
  <si>
    <t>1.2.6</t>
  </si>
  <si>
    <t>1.2.7</t>
  </si>
  <si>
    <t>Balkoni, lože  - zunanja površina, se ne všteva v seštevek notranjih površin</t>
  </si>
  <si>
    <t>Sklop 2</t>
  </si>
  <si>
    <t>SKUPNI PROSTORI</t>
  </si>
  <si>
    <t>2.1</t>
  </si>
  <si>
    <t xml:space="preserve">Avla z recepcijo </t>
  </si>
  <si>
    <t>2.2</t>
  </si>
  <si>
    <t xml:space="preserve">Sanitarije za obiskovalce </t>
  </si>
  <si>
    <t>2.3</t>
  </si>
  <si>
    <t>Prostor za delovno terapijo</t>
  </si>
  <si>
    <t>2.4</t>
  </si>
  <si>
    <t>Prostor za fizioterapijo</t>
  </si>
  <si>
    <t>2.5</t>
  </si>
  <si>
    <t>Večnamenski prostor</t>
  </si>
  <si>
    <t>2.6</t>
  </si>
  <si>
    <t>Duhovna oskrba (kot del prostora 2.5)</t>
  </si>
  <si>
    <t>Sklop 3</t>
  </si>
  <si>
    <t>PROSTORI ZA ZDRAVSTVENO DEJAVNOST</t>
  </si>
  <si>
    <t>3.1</t>
  </si>
  <si>
    <t>3.1.1</t>
  </si>
  <si>
    <t>Večnamenska zdravniška ordinacija</t>
  </si>
  <si>
    <t>3.1.2</t>
  </si>
  <si>
    <t>Sestrska soba</t>
  </si>
  <si>
    <t>3.1.3</t>
  </si>
  <si>
    <t>Previjalnica</t>
  </si>
  <si>
    <t>3.2</t>
  </si>
  <si>
    <t>3.2.1</t>
  </si>
  <si>
    <t>Prostor za zdravstveno osebje</t>
  </si>
  <si>
    <t>3.2.2</t>
  </si>
  <si>
    <t>Prostor za pripravo zdravil</t>
  </si>
  <si>
    <t>3.2.3</t>
  </si>
  <si>
    <t>Domska previjalnica</t>
  </si>
  <si>
    <t>3.2.4</t>
  </si>
  <si>
    <t>Prostor za glavno sestro</t>
  </si>
  <si>
    <t>3.2.5</t>
  </si>
  <si>
    <t>Centralna shramba</t>
  </si>
  <si>
    <t>3.3</t>
  </si>
  <si>
    <t>3.3.1</t>
  </si>
  <si>
    <t>Sanitarije in garderobe za osebje</t>
  </si>
  <si>
    <t>3.3.2</t>
  </si>
  <si>
    <t>Čakalnica</t>
  </si>
  <si>
    <t>Sklop 4</t>
  </si>
  <si>
    <t>PROSTORI UPRAVE DSO</t>
  </si>
  <si>
    <t>4.1</t>
  </si>
  <si>
    <t>Pisarniški prostori:</t>
  </si>
  <si>
    <t>4.1.1</t>
  </si>
  <si>
    <t>Pisarna za direktorja</t>
  </si>
  <si>
    <t>1</t>
  </si>
  <si>
    <t>4.1.2</t>
  </si>
  <si>
    <t>Pisarna za tajništvo</t>
  </si>
  <si>
    <t>4.1.3</t>
  </si>
  <si>
    <t>Pisarna za socialnega delavca</t>
  </si>
  <si>
    <t>4.1.4</t>
  </si>
  <si>
    <t>Pisarna za koordinatorja pomoči na domu</t>
  </si>
  <si>
    <t>4.1.5.1</t>
  </si>
  <si>
    <t>Pisarne za računovodstvo – za 1 osebo</t>
  </si>
  <si>
    <t>4.1.5.2</t>
  </si>
  <si>
    <t>Pisarne za računovodstvo – za 2 osebi</t>
  </si>
  <si>
    <t>2</t>
  </si>
  <si>
    <t>4.1.6</t>
  </si>
  <si>
    <t>Sejni prostor</t>
  </si>
  <si>
    <t>4.2</t>
  </si>
  <si>
    <t>Skupni prostori uprave:</t>
  </si>
  <si>
    <t>4.2.1</t>
  </si>
  <si>
    <t>Sanitarije</t>
  </si>
  <si>
    <t>4.2.2.</t>
  </si>
  <si>
    <t>Čajna kuhinja</t>
  </si>
  <si>
    <t>4.2.3</t>
  </si>
  <si>
    <t>Fotokopirnica</t>
  </si>
  <si>
    <t>4.2.4</t>
  </si>
  <si>
    <t>Priročna shramba</t>
  </si>
  <si>
    <t>Sklop 5</t>
  </si>
  <si>
    <t>GOSPODARSKO SERVISNI PROSTORI</t>
  </si>
  <si>
    <t>5.1</t>
  </si>
  <si>
    <t>Kuhinja</t>
  </si>
  <si>
    <t>5.1.1</t>
  </si>
  <si>
    <t>Glavna kuhinja</t>
  </si>
  <si>
    <t>5.1.2</t>
  </si>
  <si>
    <t>Ločen prostor kuhinje</t>
  </si>
  <si>
    <t>5.1.3.1</t>
  </si>
  <si>
    <t>Jedilnica za 70 stanovalcev</t>
  </si>
  <si>
    <t>5.1.3.2</t>
  </si>
  <si>
    <t>Jedilnica za 20 zaposlenih</t>
  </si>
  <si>
    <t>5.1.4</t>
  </si>
  <si>
    <t>Garderoba, sanitarije in tuš kabina za zaposlene v kuhinji</t>
  </si>
  <si>
    <t>5.1.5</t>
  </si>
  <si>
    <t>Prostor za shranjevanje čistil</t>
  </si>
  <si>
    <t>5.1.6</t>
  </si>
  <si>
    <t>Kotiček za zaposlene</t>
  </si>
  <si>
    <t>5.1.7</t>
  </si>
  <si>
    <t>Pisarna za vodjo kuhinje</t>
  </si>
  <si>
    <t>5.1.8</t>
  </si>
  <si>
    <t>Pokrit dovoz</t>
  </si>
  <si>
    <t>5.1.9</t>
  </si>
  <si>
    <t>Shramba za organske odpadke s predprostorom</t>
  </si>
  <si>
    <t>5.1.10</t>
  </si>
  <si>
    <t>Shramba za gomoljnice</t>
  </si>
  <si>
    <t>5.1.11</t>
  </si>
  <si>
    <t>Centralna shramba živil</t>
  </si>
  <si>
    <t>5.1.12</t>
  </si>
  <si>
    <t>Shramba za inventar</t>
  </si>
  <si>
    <t>5.1.13</t>
  </si>
  <si>
    <t>Prostor za shranjevanje transportnih posod in termosov</t>
  </si>
  <si>
    <t>5.1.14</t>
  </si>
  <si>
    <t>Hladilna komora za mleko in mlečne izdelke ter suhomesnate izdelke</t>
  </si>
  <si>
    <t>5.1.15</t>
  </si>
  <si>
    <t>Hladilna komora za zelenjavo</t>
  </si>
  <si>
    <t>5.1.16</t>
  </si>
  <si>
    <t>Zamrzovalna komora</t>
  </si>
  <si>
    <t>5.2</t>
  </si>
  <si>
    <t>Pralnica</t>
  </si>
  <si>
    <t>5.2.1</t>
  </si>
  <si>
    <t>Prostor za sprejem umazanega perila</t>
  </si>
  <si>
    <t>5.2.2</t>
  </si>
  <si>
    <t>Prostor za sortiranje perila</t>
  </si>
  <si>
    <t>5.2.3</t>
  </si>
  <si>
    <t>Prostor za pranje perila</t>
  </si>
  <si>
    <t>5.2.4</t>
  </si>
  <si>
    <t>Prostor za skladiščenje pralnih sredstev</t>
  </si>
  <si>
    <t>5.2.5</t>
  </si>
  <si>
    <t>Prostor za sušenje perila</t>
  </si>
  <si>
    <t>5.2.6</t>
  </si>
  <si>
    <t>Prostor za likanje</t>
  </si>
  <si>
    <t>5.2.7</t>
  </si>
  <si>
    <t>Centralna shramba perila</t>
  </si>
  <si>
    <t>5.2.8</t>
  </si>
  <si>
    <t>Šivalnica</t>
  </si>
  <si>
    <t>5.3</t>
  </si>
  <si>
    <t>Garderobe s sanitarijami za zaposlene</t>
  </si>
  <si>
    <t>5.3.1</t>
  </si>
  <si>
    <t>Garderobe za zaposlene</t>
  </si>
  <si>
    <t>5.3.2</t>
  </si>
  <si>
    <t>Garderobe za dijake in študente na praksi</t>
  </si>
  <si>
    <t>5.3.3</t>
  </si>
  <si>
    <t>5.4</t>
  </si>
  <si>
    <t>Tehnični prostori</t>
  </si>
  <si>
    <t>5.4.1</t>
  </si>
  <si>
    <t>Kotlovnica</t>
  </si>
  <si>
    <t>5.4.2</t>
  </si>
  <si>
    <t>Soba za komunikacijo</t>
  </si>
  <si>
    <t>5.4.3</t>
  </si>
  <si>
    <t>Večnamenska shramba domske opreme</t>
  </si>
  <si>
    <t>5.4.4</t>
  </si>
  <si>
    <t>Centralna shramba čistil</t>
  </si>
  <si>
    <t>5.4.5</t>
  </si>
  <si>
    <t>Pisarna – vzdrževalec</t>
  </si>
  <si>
    <t>5.4.6</t>
  </si>
  <si>
    <t>Priročna delavnica – vzdrževalec</t>
  </si>
  <si>
    <t>5.4.7</t>
  </si>
  <si>
    <t>Shramba orodja – vzdrževalec</t>
  </si>
  <si>
    <t>5.4.8</t>
  </si>
  <si>
    <t>Prostor za vodjo tehnične službe</t>
  </si>
  <si>
    <t>5.4.9</t>
  </si>
  <si>
    <t>Garaža</t>
  </si>
  <si>
    <t>Sklop 6</t>
  </si>
  <si>
    <t>PROSTOR ZA UMRLEGA</t>
  </si>
  <si>
    <t>6.1</t>
  </si>
  <si>
    <t>Sklop 7</t>
  </si>
  <si>
    <t>SPREMLJAJOČI PROGRAM</t>
  </si>
  <si>
    <t>7.1</t>
  </si>
  <si>
    <t>Gostinski lokal</t>
  </si>
  <si>
    <t>7.1.1</t>
  </si>
  <si>
    <t>Prostor za strežbo</t>
  </si>
  <si>
    <t>7.1.2</t>
  </si>
  <si>
    <t>Prostor za pripravo jedi</t>
  </si>
  <si>
    <t>7.1.3</t>
  </si>
  <si>
    <t>Prostor s sedeži</t>
  </si>
  <si>
    <t>7.1.4</t>
  </si>
  <si>
    <t>Garderoba s sanitarijami za zaposlene</t>
  </si>
  <si>
    <t>7.2</t>
  </si>
  <si>
    <t>Frizer</t>
  </si>
  <si>
    <t>7.2.1</t>
  </si>
  <si>
    <t>Prostor za stranke</t>
  </si>
  <si>
    <t>7.2.2</t>
  </si>
  <si>
    <t>7.3</t>
  </si>
  <si>
    <t>Pediker</t>
  </si>
  <si>
    <t>7.3.1</t>
  </si>
  <si>
    <t>7.3.2</t>
  </si>
  <si>
    <t>Pokrita terasa gostinskega lokala  - zunanja površina, se ne všteva v seštevek notranjih površin</t>
  </si>
  <si>
    <t>ENOTA 1 (BREZ KOMUNIKACIJ)</t>
  </si>
  <si>
    <t>KOMUNIKACIJE ENOTE 1 = 25% od E1</t>
  </si>
  <si>
    <t>ENOTA 2</t>
  </si>
  <si>
    <t>DNEVNO VARSTVO</t>
  </si>
  <si>
    <t>PROSTORI DNEVNEGA VARSTVA:</t>
  </si>
  <si>
    <t>Predprostor z garderobo</t>
  </si>
  <si>
    <t>Večji osrednji prostor</t>
  </si>
  <si>
    <t>3</t>
  </si>
  <si>
    <t>Ločen prostor za počitek</t>
  </si>
  <si>
    <t>Sanitarni prostori – WC (M, Ž)</t>
  </si>
  <si>
    <t>Sanitarni prostori za invalide s tušem</t>
  </si>
  <si>
    <t>5</t>
  </si>
  <si>
    <t>Shramba čistega perila</t>
  </si>
  <si>
    <t>6</t>
  </si>
  <si>
    <t>Shramba čistil, umazanega perila, ločevanje odpadkov</t>
  </si>
  <si>
    <t>7</t>
  </si>
  <si>
    <t>Razdelilna kuhinja</t>
  </si>
  <si>
    <t>8</t>
  </si>
  <si>
    <t>Manjša večnamenska shramba</t>
  </si>
  <si>
    <t>9</t>
  </si>
  <si>
    <t>Pisarna</t>
  </si>
  <si>
    <t>10</t>
  </si>
  <si>
    <t>Garderoba in sanitarije za zaposlene</t>
  </si>
  <si>
    <t>Terasa  - zunanja površina, se ne všteva v seštevek notranjih površin</t>
  </si>
  <si>
    <t>ENOTA 2 (BREZ KOMUNIKACIJ)</t>
  </si>
  <si>
    <t>KOMUNIKACIJE ENOTE 2 = 20% od E2</t>
  </si>
  <si>
    <t>ENOTI 1 IN 2 (BREZ KOMUNIKACIJ)</t>
  </si>
  <si>
    <t>ZEMLJIŠČE</t>
  </si>
  <si>
    <t>Namembnost zunanjih površin</t>
  </si>
  <si>
    <t xml:space="preserve">Površina </t>
  </si>
  <si>
    <t>Z.1</t>
  </si>
  <si>
    <t xml:space="preserve">Gospodarsko dvorišče </t>
  </si>
  <si>
    <t>Z.2</t>
  </si>
  <si>
    <t>Zbirno mesto (eko otok)</t>
  </si>
  <si>
    <t>Z.3</t>
  </si>
  <si>
    <t>Manipulativne površine 
(obračališče, dostop do gosp.)</t>
  </si>
  <si>
    <t>Z.4</t>
  </si>
  <si>
    <t>Parkirišča za obiskovalce (1PM/6 postelj)</t>
  </si>
  <si>
    <t>Z.5</t>
  </si>
  <si>
    <t>Zelene parkovne površine</t>
  </si>
  <si>
    <t>Z.6</t>
  </si>
  <si>
    <t>Zunanja ograjena površina (min.15m2/stanovalca)</t>
  </si>
  <si>
    <t>Z.7</t>
  </si>
  <si>
    <t>Zunanje terasa ob gostinskem lokalu</t>
  </si>
  <si>
    <t>Z.8</t>
  </si>
  <si>
    <t>Parkirišča za zaposlene (1PM/2zaposlena)</t>
  </si>
  <si>
    <t>SKUPAJ ZEMLJIŠČE, KI NI POZIDANO (površina zunanjih teras je všteta v vsoto zemljišča)</t>
  </si>
  <si>
    <t>ZAZIDANA POVRŠINA OBJEKTA</t>
  </si>
  <si>
    <t>PODATKI O VRSTI GRADNJE IN VREDNOSTI INVESTICIJE</t>
  </si>
  <si>
    <t>Vrsta gradnje</t>
  </si>
  <si>
    <t>Vrednost</t>
  </si>
  <si>
    <t>Strošek</t>
  </si>
  <si>
    <t>EUR</t>
  </si>
  <si>
    <t>TABELE POVRŠIN IN PROSTORNIN OBJEKTOV (PO SIST ISO 9836)</t>
  </si>
  <si>
    <t>m2</t>
  </si>
  <si>
    <t>I.</t>
  </si>
  <si>
    <t>ZAZIDANA POVRŠINA</t>
  </si>
  <si>
    <t>II.</t>
  </si>
  <si>
    <t>BRUTO TLORISNA POVRŠINA</t>
  </si>
  <si>
    <t>BRUTO TLORISNA POVRŠINE (v celoti zaprte do polne višine)</t>
  </si>
  <si>
    <t>KLET</t>
  </si>
  <si>
    <t>PRITLIČJE</t>
  </si>
  <si>
    <t>NADSTROPJE</t>
  </si>
  <si>
    <t>SKUPAJ</t>
  </si>
  <si>
    <t>BRUTO TLORISNA POVRŠINE (odprte in pokrite)</t>
  </si>
  <si>
    <t>III.</t>
  </si>
  <si>
    <t>NETO TLORISNA POVRŠINA</t>
  </si>
  <si>
    <t>IV.</t>
  </si>
  <si>
    <t>POVRŠINA KONSTR. ELEMENTOV</t>
  </si>
  <si>
    <t>V.</t>
  </si>
  <si>
    <t>UPORABNA POVRŠINA</t>
  </si>
  <si>
    <t>VI.</t>
  </si>
  <si>
    <t>KOMUNIKACIJSKA POVRŠINA</t>
  </si>
  <si>
    <t>m3</t>
  </si>
  <si>
    <t>VII.</t>
  </si>
  <si>
    <t>BRUTO PROSTORNINA</t>
  </si>
  <si>
    <t>VIII.</t>
  </si>
  <si>
    <t>NETO PROSTORNINA</t>
  </si>
  <si>
    <t>IX.</t>
  </si>
  <si>
    <t>NETO PROSTORNINA - NAD UPORABNO POVRŠINO</t>
  </si>
  <si>
    <t>XI.</t>
  </si>
  <si>
    <t>NETO PROSTORNINA - NAD KOMUNIKACIJSKO POVRŠINO</t>
  </si>
  <si>
    <t xml:space="preserve">Priporočena površina </t>
  </si>
  <si>
    <t>Površina</t>
  </si>
  <si>
    <t xml:space="preserve">Površina skupaj </t>
  </si>
  <si>
    <r>
      <t>neto v m</t>
    </r>
    <r>
      <rPr>
        <b/>
        <vertAlign val="superscript"/>
        <sz val="9"/>
        <rFont val="Arial"/>
        <family val="2"/>
      </rPr>
      <t>2</t>
    </r>
  </si>
  <si>
    <r>
      <t>v m</t>
    </r>
    <r>
      <rPr>
        <b/>
        <vertAlign val="superscript"/>
        <sz val="9"/>
        <rFont val="Arial"/>
        <family val="2"/>
      </rPr>
      <t>2</t>
    </r>
  </si>
  <si>
    <r>
      <t>bruto m</t>
    </r>
    <r>
      <rPr>
        <b/>
        <vertAlign val="superscript"/>
        <sz val="9"/>
        <rFont val="Arial"/>
        <family val="2"/>
      </rPr>
      <t xml:space="preserve">2 </t>
    </r>
  </si>
  <si>
    <r>
      <t xml:space="preserve">Oddelek za začasno bivanje
</t>
    </r>
    <r>
      <rPr>
        <sz val="9"/>
        <rFont val="Arial"/>
        <family val="2"/>
      </rPr>
      <t>(1 oddelek, 5 stanovalcev)</t>
    </r>
  </si>
  <si>
    <t>1.1.1</t>
  </si>
  <si>
    <t>1.1.1.1</t>
  </si>
  <si>
    <t>1.1.1.2</t>
  </si>
  <si>
    <t>1.1.2</t>
  </si>
  <si>
    <t>1.1.2.1</t>
  </si>
  <si>
    <t>1.1.2.2</t>
  </si>
  <si>
    <t>1.1.3</t>
  </si>
  <si>
    <t>1.1.3.1</t>
  </si>
  <si>
    <r>
      <t xml:space="preserve">Bivalna enota stanovalcev z demenco
</t>
    </r>
    <r>
      <rPr>
        <sz val="9"/>
        <rFont val="Arial"/>
        <family val="2"/>
      </rPr>
      <t>(2 oddelka</t>
    </r>
    <r>
      <rPr>
        <sz val="9"/>
        <color indexed="8"/>
        <rFont val="Arial"/>
        <family val="2"/>
      </rPr>
      <t xml:space="preserve">, 12 oseb/oddelek, </t>
    </r>
    <r>
      <rPr>
        <sz val="9"/>
        <rFont val="Arial"/>
        <family val="2"/>
      </rPr>
      <t xml:space="preserve"> 24 stanovalcev)</t>
    </r>
  </si>
  <si>
    <r>
      <t xml:space="preserve">Splošna bivalna enota
</t>
    </r>
    <r>
      <rPr>
        <sz val="9"/>
        <rFont val="Arial"/>
        <family val="2"/>
      </rPr>
      <t>(6 oddelkov</t>
    </r>
    <r>
      <rPr>
        <sz val="9"/>
        <color indexed="8"/>
        <rFont val="Arial"/>
        <family val="2"/>
      </rPr>
      <t>, 20 oseb/oddelek</t>
    </r>
    <r>
      <rPr>
        <sz val="9"/>
        <rFont val="Arial"/>
        <family val="2"/>
      </rPr>
      <t>, 120 stanovalcev)</t>
    </r>
  </si>
  <si>
    <t>1.2.1.1</t>
  </si>
  <si>
    <t xml:space="preserve">1.2.1.2  </t>
  </si>
  <si>
    <t>Večji prostor za osebje (1 prostor/objekt)</t>
  </si>
  <si>
    <t>Zdravstvena dejavnost, ki jo izvaja
osebje doma</t>
  </si>
  <si>
    <t>Zdravstvena dejavnost, ki jo izvaja zunanji izvajalec</t>
  </si>
  <si>
    <t>Skupni prostori zdravstvene dejavnosti</t>
  </si>
  <si>
    <t>Skupni prostori bivalne enote</t>
  </si>
  <si>
    <t>Sobe s sanitarnimi prostori</t>
  </si>
  <si>
    <t xml:space="preserve">   v splošnih bivalnih enotah</t>
  </si>
  <si>
    <t xml:space="preserve">   v bivalnih enotah stanovalcev z demenco</t>
  </si>
  <si>
    <t>Prostor za umrlega</t>
  </si>
  <si>
    <t>KOMUNIKACIJE ENOT 1 IN 2</t>
  </si>
  <si>
    <t>SKUPAJ PROSTORI
E1+E2+KOMUNIKACIJE
(brez površin za balkone, terase)</t>
  </si>
  <si>
    <t xml:space="preserve">Priporočena površina skupaj </t>
  </si>
  <si>
    <t>SKUPAJ ZEMLJIŠČE</t>
  </si>
  <si>
    <r>
      <t>EUR/m</t>
    </r>
    <r>
      <rPr>
        <b/>
        <vertAlign val="superscript"/>
        <sz val="9"/>
        <rFont val="Arial"/>
        <family val="2"/>
      </rPr>
      <t>2</t>
    </r>
  </si>
  <si>
    <t>Novogradnja objekta</t>
  </si>
  <si>
    <t>Zunanja ureditev</t>
  </si>
  <si>
    <t>POVRŠINE</t>
  </si>
  <si>
    <t>PROSTORNINE</t>
  </si>
  <si>
    <t>enoposteljne sobe s sanitarnimi prostori
(6 oddelkov * 10 sob/oddelek)</t>
  </si>
  <si>
    <t>dvoposteljne sobe s sanitarnimi prostori
(6 oddelkov * 5 sob/oddelek)</t>
  </si>
  <si>
    <t>enoposteljne sobe s sanitarnimi prostori
(2 oddelka * 4 sobe/oddelek)</t>
  </si>
  <si>
    <t>dvoposteljne sobe s sanitarnimi prostori
(2 oddelka * 4 sobe/oddelek)</t>
  </si>
  <si>
    <t>enoposteljne sobe s sanitarnimi prostori
(1 oddelek * 5 sobe/oddelek)</t>
  </si>
  <si>
    <t>Sestrske sobe na oddelkih (1 soba/etažo )</t>
  </si>
  <si>
    <t>1.2.8</t>
  </si>
  <si>
    <t>1.2.9</t>
  </si>
  <si>
    <t>Vstopni / izstopni filtrski prostor  (samo siva cona)</t>
  </si>
  <si>
    <t>Prostor za osebje ( siva cona)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</si>
</sst>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"/>
    <numFmt numFmtId="166" formatCode="#,##0.00\ &quot;€&quot;"/>
  </numFmts>
  <fonts count="1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54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24"/>
      </patternFill>
    </fill>
    <fill>
      <patternFill patternType="solid">
        <fgColor indexed="55"/>
        <bgColor indexed="46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4"/>
      </patternFill>
    </fill>
    <fill>
      <patternFill patternType="solid">
        <fgColor indexed="46"/>
        <bgColor indexed="22"/>
      </patternFill>
    </fill>
    <fill>
      <patternFill patternType="solid">
        <fgColor indexed="24"/>
        <bgColor indexed="13"/>
      </patternFill>
    </fill>
    <fill>
      <patternFill patternType="solid">
        <fgColor indexed="51"/>
        <bgColor indexed="52"/>
      </patternFill>
    </fill>
    <fill>
      <patternFill patternType="solid">
        <fgColor theme="7" tint="0.79998168889431442"/>
        <bgColor indexed="13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59999389629810485"/>
        <bgColor indexed="42"/>
      </patternFill>
    </fill>
    <fill>
      <patternFill patternType="solid">
        <fgColor theme="5" tint="0.59999389629810485"/>
        <bgColor indexed="13"/>
      </patternFill>
    </fill>
    <fill>
      <patternFill patternType="solid">
        <fgColor theme="5" tint="0.59999389629810485"/>
        <bgColor indexed="4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42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59999389629810485"/>
        <bgColor indexed="42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8" tint="0.59999389629810485"/>
        <bgColor indexed="42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9" tint="0.59999389629810485"/>
        <bgColor indexed="42"/>
      </patternFill>
    </fill>
    <fill>
      <patternFill patternType="solid">
        <fgColor theme="7"/>
        <bgColor indexed="13"/>
      </patternFill>
    </fill>
    <fill>
      <patternFill patternType="solid">
        <fgColor theme="7"/>
        <bgColor indexed="42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42"/>
      </patternFill>
    </fill>
    <fill>
      <patternFill patternType="solid">
        <fgColor rgb="FFFFFFCC"/>
        <bgColor indexed="41"/>
      </patternFill>
    </fill>
    <fill>
      <patternFill patternType="solid">
        <fgColor rgb="FFFFFFB4"/>
        <bgColor indexed="41"/>
      </patternFill>
    </fill>
    <fill>
      <patternFill patternType="solid">
        <fgColor rgb="FFFFFFB4"/>
        <bgColor indexed="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6"/>
      </patternFill>
    </fill>
    <fill>
      <patternFill patternType="solid">
        <fgColor theme="7" tint="0.59999389629810485"/>
        <bgColor indexed="1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indexed="46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  <diagonal/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8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23"/>
      </right>
      <top style="medium">
        <color indexed="8"/>
      </top>
      <bottom style="medium">
        <color indexed="8"/>
      </bottom>
      <diagonal/>
    </border>
    <border>
      <left/>
      <right style="thin">
        <color indexed="23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23"/>
      </right>
      <top style="thin">
        <color indexed="8"/>
      </top>
      <bottom style="medium">
        <color indexed="8"/>
      </bottom>
      <diagonal/>
    </border>
    <border>
      <left style="thin">
        <color indexed="23"/>
      </left>
      <right/>
      <top style="medium">
        <color indexed="8"/>
      </top>
      <bottom style="thin">
        <color indexed="23"/>
      </bottom>
      <diagonal/>
    </border>
    <border>
      <left/>
      <right style="thin">
        <color indexed="23"/>
      </right>
      <top style="medium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8"/>
      </bottom>
      <diagonal/>
    </border>
    <border>
      <left/>
      <right style="thin">
        <color indexed="23"/>
      </right>
      <top style="thin">
        <color indexed="23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8">
    <xf numFmtId="0" fontId="0" fillId="0" borderId="0" xfId="0"/>
    <xf numFmtId="0" fontId="0" fillId="0" borderId="0" xfId="0" applyFont="1"/>
    <xf numFmtId="0" fontId="3" fillId="0" borderId="0" xfId="1" applyFont="1"/>
    <xf numFmtId="0" fontId="3" fillId="0" borderId="0" xfId="0" applyFont="1"/>
    <xf numFmtId="0" fontId="5" fillId="0" borderId="1" xfId="1" applyFont="1" applyFill="1" applyBorder="1"/>
    <xf numFmtId="0" fontId="6" fillId="2" borderId="3" xfId="1" applyFont="1" applyFill="1" applyBorder="1" applyAlignment="1" applyProtection="1">
      <alignment horizontal="center" vertical="top" wrapText="1"/>
    </xf>
    <xf numFmtId="0" fontId="6" fillId="2" borderId="4" xfId="1" applyFont="1" applyFill="1" applyBorder="1" applyAlignment="1" applyProtection="1">
      <alignment horizontal="center" vertical="top" wrapText="1"/>
    </xf>
    <xf numFmtId="0" fontId="6" fillId="3" borderId="5" xfId="1" applyFont="1" applyFill="1" applyBorder="1" applyAlignment="1">
      <alignment horizontal="center" vertical="top" wrapText="1"/>
    </xf>
    <xf numFmtId="0" fontId="6" fillId="3" borderId="3" xfId="1" applyFont="1" applyFill="1" applyBorder="1" applyAlignment="1" applyProtection="1">
      <alignment horizontal="center" vertical="top" wrapText="1"/>
    </xf>
    <xf numFmtId="0" fontId="6" fillId="2" borderId="6" xfId="1" applyFont="1" applyFill="1" applyBorder="1" applyAlignment="1" applyProtection="1">
      <alignment horizontal="center" vertical="top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3" borderId="8" xfId="1" applyFont="1" applyFill="1" applyBorder="1" applyAlignment="1">
      <alignment horizontal="center" vertical="top" wrapText="1"/>
    </xf>
    <xf numFmtId="0" fontId="6" fillId="3" borderId="6" xfId="1" applyFont="1" applyFill="1" applyBorder="1" applyAlignment="1" applyProtection="1">
      <alignment horizontal="center" vertical="top" wrapText="1"/>
    </xf>
    <xf numFmtId="0" fontId="5" fillId="6" borderId="12" xfId="1" applyFont="1" applyFill="1" applyBorder="1" applyAlignment="1">
      <alignment vertical="top"/>
    </xf>
    <xf numFmtId="0" fontId="6" fillId="6" borderId="13" xfId="1" applyFont="1" applyFill="1" applyBorder="1" applyAlignment="1">
      <alignment vertical="top" wrapText="1"/>
    </xf>
    <xf numFmtId="49" fontId="11" fillId="6" borderId="13" xfId="1" applyNumberFormat="1" applyFont="1" applyFill="1" applyBorder="1" applyAlignment="1" applyProtection="1">
      <alignment horizontal="right" vertical="top" wrapText="1"/>
    </xf>
    <xf numFmtId="1" fontId="6" fillId="6" borderId="34" xfId="1" applyNumberFormat="1" applyFont="1" applyFill="1" applyBorder="1" applyAlignment="1" applyProtection="1">
      <alignment horizontal="right" vertical="top" wrapText="1"/>
    </xf>
    <xf numFmtId="0" fontId="5" fillId="7" borderId="12" xfId="1" applyFont="1" applyFill="1" applyBorder="1"/>
    <xf numFmtId="0" fontId="6" fillId="7" borderId="13" xfId="1" applyFont="1" applyFill="1" applyBorder="1" applyAlignment="1">
      <alignment vertical="top" wrapText="1"/>
    </xf>
    <xf numFmtId="49" fontId="11" fillId="7" borderId="13" xfId="1" applyNumberFormat="1" applyFont="1" applyFill="1" applyBorder="1" applyAlignment="1" applyProtection="1">
      <alignment horizontal="right" vertical="top" wrapText="1"/>
    </xf>
    <xf numFmtId="1" fontId="6" fillId="7" borderId="34" xfId="1" applyNumberFormat="1" applyFont="1" applyFill="1" applyBorder="1" applyAlignment="1" applyProtection="1">
      <alignment horizontal="right" vertical="top" wrapText="1"/>
    </xf>
    <xf numFmtId="0" fontId="6" fillId="7" borderId="12" xfId="1" applyFont="1" applyFill="1" applyBorder="1" applyAlignment="1" applyProtection="1">
      <alignment horizontal="right" vertical="top" wrapText="1"/>
      <protection locked="0"/>
    </xf>
    <xf numFmtId="0" fontId="7" fillId="0" borderId="42" xfId="1" applyFont="1" applyBorder="1"/>
    <xf numFmtId="0" fontId="6" fillId="0" borderId="42" xfId="1" applyFont="1" applyBorder="1"/>
    <xf numFmtId="0" fontId="7" fillId="0" borderId="44" xfId="1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24" borderId="5" xfId="1" applyNumberFormat="1" applyFont="1" applyFill="1" applyBorder="1" applyAlignment="1">
      <alignment vertical="center"/>
    </xf>
    <xf numFmtId="0" fontId="7" fillId="24" borderId="3" xfId="1" applyFont="1" applyFill="1" applyBorder="1" applyAlignment="1">
      <alignment vertical="center" wrapText="1"/>
    </xf>
    <xf numFmtId="49" fontId="3" fillId="24" borderId="21" xfId="1" applyNumberFormat="1" applyFont="1" applyFill="1" applyBorder="1" applyAlignment="1">
      <alignment vertical="center"/>
    </xf>
    <xf numFmtId="0" fontId="10" fillId="24" borderId="19" xfId="1" applyFont="1" applyFill="1" applyBorder="1" applyAlignment="1">
      <alignment vertical="center" wrapText="1"/>
    </xf>
    <xf numFmtId="1" fontId="7" fillId="24" borderId="19" xfId="1" applyNumberFormat="1" applyFont="1" applyFill="1" applyBorder="1" applyAlignment="1" applyProtection="1">
      <alignment horizontal="right" vertical="center" wrapText="1"/>
    </xf>
    <xf numFmtId="1" fontId="7" fillId="25" borderId="21" xfId="1" applyNumberFormat="1" applyFont="1" applyFill="1" applyBorder="1" applyAlignment="1" applyProtection="1">
      <alignment horizontal="right" vertical="center" wrapText="1"/>
      <protection locked="0"/>
    </xf>
    <xf numFmtId="0" fontId="3" fillId="24" borderId="9" xfId="1" applyFont="1" applyFill="1" applyBorder="1" applyAlignment="1">
      <alignment vertical="center"/>
    </xf>
    <xf numFmtId="0" fontId="7" fillId="24" borderId="6" xfId="1" applyFont="1" applyFill="1" applyBorder="1" applyAlignment="1">
      <alignment vertical="center" wrapText="1"/>
    </xf>
    <xf numFmtId="49" fontId="3" fillId="11" borderId="15" xfId="1" applyNumberFormat="1" applyFont="1" applyFill="1" applyBorder="1" applyAlignment="1">
      <alignment vertical="center"/>
    </xf>
    <xf numFmtId="0" fontId="6" fillId="11" borderId="16" xfId="1" applyFont="1" applyFill="1" applyBorder="1" applyAlignment="1">
      <alignment vertical="center" wrapText="1"/>
    </xf>
    <xf numFmtId="0" fontId="7" fillId="11" borderId="16" xfId="1" applyFont="1" applyFill="1" applyBorder="1" applyAlignment="1">
      <alignment vertical="center" wrapText="1"/>
    </xf>
    <xf numFmtId="0" fontId="7" fillId="11" borderId="19" xfId="1" applyFont="1" applyFill="1" applyBorder="1" applyAlignment="1">
      <alignment vertical="center" wrapText="1"/>
    </xf>
    <xf numFmtId="0" fontId="7" fillId="11" borderId="22" xfId="1" applyFont="1" applyFill="1" applyBorder="1" applyAlignment="1">
      <alignment vertical="center" wrapText="1"/>
    </xf>
    <xf numFmtId="0" fontId="7" fillId="11" borderId="8" xfId="1" applyFont="1" applyFill="1" applyBorder="1" applyAlignment="1" applyProtection="1">
      <alignment horizontal="right" vertical="center" wrapText="1"/>
      <protection locked="0"/>
    </xf>
    <xf numFmtId="0" fontId="7" fillId="11" borderId="6" xfId="1" applyFont="1" applyFill="1" applyBorder="1" applyAlignment="1">
      <alignment vertical="center" wrapText="1"/>
    </xf>
    <xf numFmtId="0" fontId="3" fillId="15" borderId="9" xfId="1" applyFont="1" applyFill="1" applyBorder="1" applyAlignment="1">
      <alignment vertical="center"/>
    </xf>
    <xf numFmtId="0" fontId="5" fillId="26" borderId="12" xfId="1" applyFont="1" applyFill="1" applyBorder="1" applyAlignment="1">
      <alignment vertical="center"/>
    </xf>
    <xf numFmtId="0" fontId="6" fillId="26" borderId="13" xfId="1" applyFont="1" applyFill="1" applyBorder="1" applyAlignment="1">
      <alignment vertical="center" wrapText="1"/>
    </xf>
    <xf numFmtId="49" fontId="6" fillId="26" borderId="13" xfId="1" applyNumberFormat="1" applyFont="1" applyFill="1" applyBorder="1" applyAlignment="1" applyProtection="1">
      <alignment vertical="center" wrapText="1"/>
    </xf>
    <xf numFmtId="0" fontId="6" fillId="27" borderId="12" xfId="1" applyNumberFormat="1" applyFont="1" applyFill="1" applyBorder="1" applyAlignment="1" applyProtection="1">
      <alignment horizontal="right" vertical="center" wrapText="1"/>
      <protection locked="0"/>
    </xf>
    <xf numFmtId="0" fontId="6" fillId="4" borderId="9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1" fontId="7" fillId="12" borderId="21" xfId="1" applyNumberFormat="1" applyFont="1" applyFill="1" applyBorder="1" applyAlignment="1" applyProtection="1">
      <alignment horizontal="right" vertical="center" wrapText="1"/>
      <protection locked="0"/>
    </xf>
    <xf numFmtId="165" fontId="7" fillId="11" borderId="16" xfId="1" applyNumberFormat="1" applyFont="1" applyFill="1" applyBorder="1" applyAlignment="1" applyProtection="1">
      <alignment horizontal="right" vertical="center" wrapText="1"/>
    </xf>
    <xf numFmtId="1" fontId="7" fillId="11" borderId="16" xfId="1" applyNumberFormat="1" applyFont="1" applyFill="1" applyBorder="1" applyAlignment="1" applyProtection="1">
      <alignment horizontal="right" vertical="center" wrapText="1"/>
    </xf>
    <xf numFmtId="1" fontId="6" fillId="11" borderId="16" xfId="1" applyNumberFormat="1" applyFont="1" applyFill="1" applyBorder="1" applyAlignment="1" applyProtection="1">
      <alignment horizontal="right" vertical="center" wrapText="1"/>
    </xf>
    <xf numFmtId="1" fontId="7" fillId="11" borderId="19" xfId="1" applyNumberFormat="1" applyFont="1" applyFill="1" applyBorder="1" applyAlignment="1" applyProtection="1">
      <alignment horizontal="right" vertical="center" wrapText="1"/>
    </xf>
    <xf numFmtId="1" fontId="7" fillId="11" borderId="22" xfId="1" applyNumberFormat="1" applyFont="1" applyFill="1" applyBorder="1" applyAlignment="1" applyProtection="1">
      <alignment horizontal="right" vertical="center" wrapText="1"/>
    </xf>
    <xf numFmtId="1" fontId="7" fillId="11" borderId="6" xfId="1" applyNumberFormat="1" applyFont="1" applyFill="1" applyBorder="1" applyAlignment="1" applyProtection="1">
      <alignment horizontal="right" vertical="center" wrapText="1"/>
    </xf>
    <xf numFmtId="165" fontId="6" fillId="11" borderId="16" xfId="1" applyNumberFormat="1" applyFont="1" applyFill="1" applyBorder="1" applyAlignment="1" applyProtection="1">
      <alignment horizontal="right" vertical="center" wrapText="1"/>
    </xf>
    <xf numFmtId="165" fontId="7" fillId="11" borderId="19" xfId="1" applyNumberFormat="1" applyFont="1" applyFill="1" applyBorder="1" applyAlignment="1" applyProtection="1">
      <alignment horizontal="right" vertical="center" wrapText="1"/>
    </xf>
    <xf numFmtId="165" fontId="7" fillId="11" borderId="22" xfId="1" applyNumberFormat="1" applyFont="1" applyFill="1" applyBorder="1" applyAlignment="1" applyProtection="1">
      <alignment horizontal="right" vertical="center" wrapText="1"/>
    </xf>
    <xf numFmtId="165" fontId="7" fillId="11" borderId="6" xfId="1" applyNumberFormat="1" applyFont="1" applyFill="1" applyBorder="1" applyAlignment="1" applyProtection="1">
      <alignment horizontal="right" vertical="center" wrapText="1"/>
    </xf>
    <xf numFmtId="165" fontId="6" fillId="26" borderId="13" xfId="1" applyNumberFormat="1" applyFont="1" applyFill="1" applyBorder="1" applyAlignment="1" applyProtection="1">
      <alignment horizontal="right" vertical="center" wrapText="1"/>
    </xf>
    <xf numFmtId="165" fontId="7" fillId="11" borderId="17" xfId="1" applyNumberFormat="1" applyFont="1" applyFill="1" applyBorder="1" applyAlignment="1" applyProtection="1">
      <alignment horizontal="right" vertical="center" wrapText="1"/>
    </xf>
    <xf numFmtId="165" fontId="6" fillId="11" borderId="17" xfId="1" applyNumberFormat="1" applyFont="1" applyFill="1" applyBorder="1" applyAlignment="1" applyProtection="1">
      <alignment horizontal="right" vertical="center" wrapText="1"/>
    </xf>
    <xf numFmtId="165" fontId="7" fillId="11" borderId="20" xfId="1" applyNumberFormat="1" applyFont="1" applyFill="1" applyBorder="1" applyAlignment="1" applyProtection="1">
      <alignment horizontal="right" vertical="center" wrapText="1"/>
    </xf>
    <xf numFmtId="165" fontId="7" fillId="11" borderId="23" xfId="1" applyNumberFormat="1" applyFont="1" applyFill="1" applyBorder="1" applyAlignment="1" applyProtection="1">
      <alignment horizontal="right" vertical="center" wrapText="1"/>
    </xf>
    <xf numFmtId="165" fontId="7" fillId="11" borderId="7" xfId="1" applyNumberFormat="1" applyFont="1" applyFill="1" applyBorder="1" applyAlignment="1" applyProtection="1">
      <alignment horizontal="right" vertical="center" wrapText="1"/>
    </xf>
    <xf numFmtId="165" fontId="9" fillId="16" borderId="14" xfId="1" applyNumberFormat="1" applyFont="1" applyFill="1" applyBorder="1" applyAlignment="1" applyProtection="1">
      <alignment horizontal="right" vertical="center" wrapText="1"/>
    </xf>
    <xf numFmtId="165" fontId="6" fillId="27" borderId="13" xfId="1" applyNumberFormat="1" applyFont="1" applyFill="1" applyBorder="1" applyAlignment="1" applyProtection="1">
      <alignment horizontal="right" vertical="center" wrapText="1"/>
    </xf>
    <xf numFmtId="165" fontId="6" fillId="27" borderId="14" xfId="1" applyNumberFormat="1" applyFont="1" applyFill="1" applyBorder="1" applyAlignment="1" applyProtection="1">
      <alignment horizontal="right" vertical="center" wrapText="1"/>
    </xf>
    <xf numFmtId="165" fontId="7" fillId="13" borderId="16" xfId="1" applyNumberFormat="1" applyFont="1" applyFill="1" applyBorder="1" applyAlignment="1" applyProtection="1">
      <alignment horizontal="right" vertical="center" wrapText="1"/>
    </xf>
    <xf numFmtId="165" fontId="7" fillId="14" borderId="18" xfId="1" applyNumberFormat="1" applyFont="1" applyFill="1" applyBorder="1" applyAlignment="1" applyProtection="1">
      <alignment horizontal="right" vertical="center" wrapText="1"/>
    </xf>
    <xf numFmtId="165" fontId="6" fillId="13" borderId="16" xfId="1" applyNumberFormat="1" applyFont="1" applyFill="1" applyBorder="1" applyAlignment="1" applyProtection="1">
      <alignment horizontal="right" vertical="center" wrapText="1"/>
    </xf>
    <xf numFmtId="165" fontId="6" fillId="14" borderId="18" xfId="1" applyNumberFormat="1" applyFont="1" applyFill="1" applyBorder="1" applyAlignment="1" applyProtection="1">
      <alignment horizontal="right" vertical="center" wrapText="1"/>
    </xf>
    <xf numFmtId="165" fontId="7" fillId="12" borderId="19" xfId="1" applyNumberFormat="1" applyFont="1" applyFill="1" applyBorder="1" applyAlignment="1" applyProtection="1">
      <alignment horizontal="right" vertical="center" wrapText="1"/>
    </xf>
    <xf numFmtId="165" fontId="7" fillId="12" borderId="18" xfId="1" applyNumberFormat="1" applyFont="1" applyFill="1" applyBorder="1" applyAlignment="1" applyProtection="1">
      <alignment horizontal="right" vertical="center" wrapText="1"/>
    </xf>
    <xf numFmtId="165" fontId="7" fillId="13" borderId="6" xfId="1" applyNumberFormat="1" applyFont="1" applyFill="1" applyBorder="1" applyAlignment="1" applyProtection="1">
      <alignment horizontal="right" vertical="center" wrapText="1"/>
    </xf>
    <xf numFmtId="165" fontId="7" fillId="14" borderId="24" xfId="1" applyNumberFormat="1" applyFont="1" applyFill="1" applyBorder="1" applyAlignment="1" applyProtection="1">
      <alignment horizontal="right" vertical="center" wrapText="1"/>
    </xf>
    <xf numFmtId="1" fontId="7" fillId="13" borderId="15" xfId="1" applyNumberFormat="1" applyFont="1" applyFill="1" applyBorder="1" applyAlignment="1" applyProtection="1">
      <alignment vertical="center" wrapText="1"/>
      <protection locked="0"/>
    </xf>
    <xf numFmtId="1" fontId="6" fillId="13" borderId="15" xfId="1" applyNumberFormat="1" applyFont="1" applyFill="1" applyBorder="1" applyAlignment="1" applyProtection="1">
      <alignment vertical="center" wrapText="1"/>
      <protection locked="0"/>
    </xf>
    <xf numFmtId="1" fontId="7" fillId="13" borderId="8" xfId="1" applyNumberFormat="1" applyFont="1" applyFill="1" applyBorder="1" applyAlignment="1" applyProtection="1">
      <alignment horizontal="right" vertical="center" wrapText="1"/>
      <protection locked="0"/>
    </xf>
    <xf numFmtId="49" fontId="5" fillId="11" borderId="15" xfId="1" applyNumberFormat="1" applyFont="1" applyFill="1" applyBorder="1" applyAlignment="1">
      <alignment vertical="center"/>
    </xf>
    <xf numFmtId="0" fontId="9" fillId="15" borderId="10" xfId="1" applyFont="1" applyFill="1" applyBorder="1" applyAlignment="1">
      <alignment vertical="center" wrapText="1"/>
    </xf>
    <xf numFmtId="1" fontId="9" fillId="16" borderId="10" xfId="1" applyNumberFormat="1" applyFont="1" applyFill="1" applyBorder="1" applyAlignment="1" applyProtection="1">
      <alignment horizontal="right" vertical="center" wrapText="1"/>
    </xf>
    <xf numFmtId="165" fontId="9" fillId="16" borderId="10" xfId="1" applyNumberFormat="1" applyFont="1" applyFill="1" applyBorder="1" applyAlignment="1" applyProtection="1">
      <alignment horizontal="right" vertical="center" wrapText="1"/>
    </xf>
    <xf numFmtId="1" fontId="9" fillId="18" borderId="37" xfId="1" applyNumberFormat="1" applyFont="1" applyFill="1" applyBorder="1" applyAlignment="1" applyProtection="1">
      <alignment horizontal="right" vertical="center" wrapText="1"/>
    </xf>
    <xf numFmtId="165" fontId="9" fillId="18" borderId="10" xfId="1" applyNumberFormat="1" applyFont="1" applyFill="1" applyBorder="1" applyAlignment="1" applyProtection="1">
      <alignment horizontal="right" vertical="center" wrapText="1"/>
    </xf>
    <xf numFmtId="49" fontId="3" fillId="20" borderId="21" xfId="1" applyNumberFormat="1" applyFont="1" applyFill="1" applyBorder="1" applyAlignment="1">
      <alignment vertical="center"/>
    </xf>
    <xf numFmtId="0" fontId="7" fillId="20" borderId="19" xfId="1" applyFont="1" applyFill="1" applyBorder="1" applyAlignment="1">
      <alignment vertical="center" wrapText="1"/>
    </xf>
    <xf numFmtId="0" fontId="7" fillId="20" borderId="8" xfId="1" applyFont="1" applyFill="1" applyBorder="1" applyAlignment="1" applyProtection="1">
      <alignment horizontal="right" vertical="center" wrapText="1"/>
      <protection locked="0"/>
    </xf>
    <xf numFmtId="0" fontId="7" fillId="20" borderId="6" xfId="1" applyFont="1" applyFill="1" applyBorder="1" applyAlignment="1">
      <alignment vertical="center" wrapText="1"/>
    </xf>
    <xf numFmtId="1" fontId="7" fillId="20" borderId="19" xfId="1" applyNumberFormat="1" applyFont="1" applyFill="1" applyBorder="1" applyAlignment="1" applyProtection="1">
      <alignment horizontal="right" vertical="center" wrapText="1"/>
    </xf>
    <xf numFmtId="1" fontId="7" fillId="20" borderId="6" xfId="1" applyNumberFormat="1" applyFont="1" applyFill="1" applyBorder="1" applyAlignment="1" applyProtection="1">
      <alignment horizontal="right" vertical="center" wrapText="1"/>
    </xf>
    <xf numFmtId="165" fontId="7" fillId="20" borderId="19" xfId="1" applyNumberFormat="1" applyFont="1" applyFill="1" applyBorder="1" applyAlignment="1" applyProtection="1">
      <alignment horizontal="right" vertical="center" wrapText="1"/>
    </xf>
    <xf numFmtId="165" fontId="7" fillId="20" borderId="20" xfId="1" applyNumberFormat="1" applyFont="1" applyFill="1" applyBorder="1" applyAlignment="1" applyProtection="1">
      <alignment horizontal="right" vertical="center" wrapText="1"/>
    </xf>
    <xf numFmtId="165" fontId="7" fillId="20" borderId="6" xfId="1" applyNumberFormat="1" applyFont="1" applyFill="1" applyBorder="1" applyAlignment="1" applyProtection="1">
      <alignment horizontal="right" vertical="center" wrapText="1"/>
    </xf>
    <xf numFmtId="165" fontId="7" fillId="20" borderId="7" xfId="1" applyNumberFormat="1" applyFont="1" applyFill="1" applyBorder="1" applyAlignment="1" applyProtection="1">
      <alignment horizontal="right" vertical="center" wrapText="1"/>
    </xf>
    <xf numFmtId="165" fontId="7" fillId="21" borderId="21" xfId="1" applyNumberFormat="1" applyFont="1" applyFill="1" applyBorder="1" applyAlignment="1" applyProtection="1">
      <alignment horizontal="right" vertical="center" wrapText="1"/>
      <protection locked="0"/>
    </xf>
    <xf numFmtId="165" fontId="7" fillId="21" borderId="19" xfId="1" applyNumberFormat="1" applyFont="1" applyFill="1" applyBorder="1" applyAlignment="1" applyProtection="1">
      <alignment horizontal="right" vertical="center" wrapText="1"/>
    </xf>
    <xf numFmtId="165" fontId="7" fillId="21" borderId="27" xfId="1" applyNumberFormat="1" applyFont="1" applyFill="1" applyBorder="1" applyAlignment="1" applyProtection="1">
      <alignment horizontal="right" vertical="center" wrapText="1"/>
    </xf>
    <xf numFmtId="165" fontId="7" fillId="21" borderId="18" xfId="1" applyNumberFormat="1" applyFont="1" applyFill="1" applyBorder="1" applyAlignment="1" applyProtection="1">
      <alignment horizontal="right" vertical="center" wrapText="1"/>
    </xf>
    <xf numFmtId="165" fontId="7" fillId="21" borderId="8" xfId="1" applyNumberFormat="1" applyFont="1" applyFill="1" applyBorder="1" applyAlignment="1" applyProtection="1">
      <alignment horizontal="right" vertical="center" wrapText="1"/>
      <protection locked="0"/>
    </xf>
    <xf numFmtId="165" fontId="7" fillId="21" borderId="6" xfId="1" applyNumberFormat="1" applyFont="1" applyFill="1" applyBorder="1" applyAlignment="1" applyProtection="1">
      <alignment horizontal="right" vertical="center" wrapText="1"/>
    </xf>
    <xf numFmtId="165" fontId="7" fillId="21" borderId="24" xfId="1" applyNumberFormat="1" applyFont="1" applyFill="1" applyBorder="1" applyAlignment="1" applyProtection="1">
      <alignment horizontal="right" vertical="center" wrapText="1"/>
    </xf>
    <xf numFmtId="0" fontId="5" fillId="27" borderId="12" xfId="1" applyFont="1" applyFill="1" applyBorder="1" applyAlignment="1">
      <alignment vertical="center"/>
    </xf>
    <xf numFmtId="0" fontId="6" fillId="27" borderId="13" xfId="1" applyFont="1" applyFill="1" applyBorder="1" applyAlignment="1">
      <alignment vertical="center" wrapText="1"/>
    </xf>
    <xf numFmtId="1" fontId="6" fillId="27" borderId="13" xfId="1" applyNumberFormat="1" applyFont="1" applyFill="1" applyBorder="1" applyAlignment="1" applyProtection="1">
      <alignment horizontal="right" vertical="center" wrapText="1"/>
    </xf>
    <xf numFmtId="165" fontId="6" fillId="27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22" borderId="5" xfId="1" applyFont="1" applyFill="1" applyBorder="1" applyAlignment="1">
      <alignment vertical="center"/>
    </xf>
    <xf numFmtId="0" fontId="7" fillId="22" borderId="3" xfId="1" applyFont="1" applyFill="1" applyBorder="1" applyAlignment="1">
      <alignment vertical="center" wrapText="1"/>
    </xf>
    <xf numFmtId="49" fontId="3" fillId="22" borderId="21" xfId="1" applyNumberFormat="1" applyFont="1" applyFill="1" applyBorder="1" applyAlignment="1">
      <alignment vertical="center"/>
    </xf>
    <xf numFmtId="0" fontId="7" fillId="22" borderId="19" xfId="1" applyFont="1" applyFill="1" applyBorder="1" applyAlignment="1">
      <alignment vertical="center" wrapText="1"/>
    </xf>
    <xf numFmtId="0" fontId="3" fillId="22" borderId="9" xfId="1" applyFont="1" applyFill="1" applyBorder="1" applyAlignment="1">
      <alignment vertical="center"/>
    </xf>
    <xf numFmtId="0" fontId="7" fillId="22" borderId="10" xfId="1" applyFont="1" applyFill="1" applyBorder="1" applyAlignment="1">
      <alignment vertical="center" wrapText="1"/>
    </xf>
    <xf numFmtId="49" fontId="5" fillId="22" borderId="21" xfId="1" applyNumberFormat="1" applyFont="1" applyFill="1" applyBorder="1" applyAlignment="1">
      <alignment vertical="center"/>
    </xf>
    <xf numFmtId="0" fontId="6" fillId="22" borderId="19" xfId="1" applyFont="1" applyFill="1" applyBorder="1" applyAlignment="1">
      <alignment vertical="center" wrapText="1"/>
    </xf>
    <xf numFmtId="49" fontId="5" fillId="24" borderId="21" xfId="1" applyNumberFormat="1" applyFont="1" applyFill="1" applyBorder="1" applyAlignment="1">
      <alignment vertical="center"/>
    </xf>
    <xf numFmtId="0" fontId="12" fillId="24" borderId="19" xfId="1" applyFont="1" applyFill="1" applyBorder="1" applyAlignment="1">
      <alignment vertical="center" wrapText="1"/>
    </xf>
    <xf numFmtId="1" fontId="7" fillId="22" borderId="3" xfId="1" applyNumberFormat="1" applyFont="1" applyFill="1" applyBorder="1" applyAlignment="1" applyProtection="1">
      <alignment horizontal="right" vertical="center" wrapText="1"/>
    </xf>
    <xf numFmtId="1" fontId="7" fillId="22" borderId="19" xfId="1" applyNumberFormat="1" applyFont="1" applyFill="1" applyBorder="1" applyAlignment="1" applyProtection="1">
      <alignment horizontal="right" vertical="center" wrapText="1"/>
    </xf>
    <xf numFmtId="1" fontId="7" fillId="22" borderId="10" xfId="1" applyNumberFormat="1" applyFont="1" applyFill="1" applyBorder="1" applyAlignment="1" applyProtection="1">
      <alignment horizontal="right" vertical="center" wrapText="1"/>
    </xf>
    <xf numFmtId="1" fontId="7" fillId="24" borderId="3" xfId="1" applyNumberFormat="1" applyFont="1" applyFill="1" applyBorder="1" applyAlignment="1" applyProtection="1">
      <alignment horizontal="right" vertical="center" wrapText="1"/>
    </xf>
    <xf numFmtId="1" fontId="7" fillId="24" borderId="6" xfId="1" applyNumberFormat="1" applyFont="1" applyFill="1" applyBorder="1" applyAlignment="1" applyProtection="1">
      <alignment horizontal="right" vertical="center" wrapText="1"/>
    </xf>
    <xf numFmtId="165" fontId="7" fillId="22" borderId="3" xfId="1" applyNumberFormat="1" applyFont="1" applyFill="1" applyBorder="1" applyAlignment="1" applyProtection="1">
      <alignment horizontal="right" vertical="center" wrapText="1"/>
    </xf>
    <xf numFmtId="165" fontId="7" fillId="22" borderId="27" xfId="1" applyNumberFormat="1" applyFont="1" applyFill="1" applyBorder="1" applyAlignment="1" applyProtection="1">
      <alignment horizontal="right" vertical="center" wrapText="1"/>
    </xf>
    <xf numFmtId="165" fontId="7" fillId="22" borderId="19" xfId="1" applyNumberFormat="1" applyFont="1" applyFill="1" applyBorder="1" applyAlignment="1" applyProtection="1">
      <alignment horizontal="right" vertical="center" wrapText="1"/>
    </xf>
    <xf numFmtId="165" fontId="7" fillId="22" borderId="18" xfId="1" applyNumberFormat="1" applyFont="1" applyFill="1" applyBorder="1" applyAlignment="1" applyProtection="1">
      <alignment horizontal="right" vertical="center" wrapText="1"/>
    </xf>
    <xf numFmtId="165" fontId="7" fillId="22" borderId="10" xfId="1" applyNumberFormat="1" applyFont="1" applyFill="1" applyBorder="1" applyAlignment="1" applyProtection="1">
      <alignment horizontal="right" vertical="center" wrapText="1"/>
    </xf>
    <xf numFmtId="165" fontId="7" fillId="22" borderId="24" xfId="1" applyNumberFormat="1" applyFont="1" applyFill="1" applyBorder="1" applyAlignment="1" applyProtection="1">
      <alignment horizontal="right" vertical="center" wrapText="1"/>
    </xf>
    <xf numFmtId="165" fontId="7" fillId="24" borderId="3" xfId="1" applyNumberFormat="1" applyFont="1" applyFill="1" applyBorder="1" applyAlignment="1" applyProtection="1">
      <alignment horizontal="right" vertical="center" wrapText="1"/>
    </xf>
    <xf numFmtId="165" fontId="7" fillId="24" borderId="18" xfId="1" applyNumberFormat="1" applyFont="1" applyFill="1" applyBorder="1" applyAlignment="1" applyProtection="1">
      <alignment horizontal="right" vertical="center" wrapText="1"/>
    </xf>
    <xf numFmtId="165" fontId="7" fillId="24" borderId="19" xfId="1" applyNumberFormat="1" applyFont="1" applyFill="1" applyBorder="1" applyAlignment="1" applyProtection="1">
      <alignment horizontal="right" vertical="center" wrapText="1"/>
    </xf>
    <xf numFmtId="165" fontId="7" fillId="24" borderId="6" xfId="1" applyNumberFormat="1" applyFont="1" applyFill="1" applyBorder="1" applyAlignment="1" applyProtection="1">
      <alignment horizontal="right" vertical="center" wrapText="1"/>
    </xf>
    <xf numFmtId="165" fontId="7" fillId="24" borderId="28" xfId="1" applyNumberFormat="1" applyFont="1" applyFill="1" applyBorder="1" applyAlignment="1" applyProtection="1">
      <alignment horizontal="right" vertical="center" wrapText="1"/>
    </xf>
    <xf numFmtId="1" fontId="7" fillId="23" borderId="5" xfId="1" applyNumberFormat="1" applyFont="1" applyFill="1" applyBorder="1" applyAlignment="1" applyProtection="1">
      <alignment horizontal="right" vertical="center" wrapText="1"/>
      <protection locked="0"/>
    </xf>
    <xf numFmtId="1" fontId="7" fillId="23" borderId="21" xfId="1" applyNumberFormat="1" applyFont="1" applyFill="1" applyBorder="1" applyAlignment="1" applyProtection="1">
      <alignment horizontal="right" vertical="center" wrapText="1"/>
      <protection locked="0"/>
    </xf>
    <xf numFmtId="1" fontId="7" fillId="23" borderId="9" xfId="1" applyNumberFormat="1" applyFont="1" applyFill="1" applyBorder="1" applyAlignment="1" applyProtection="1">
      <alignment horizontal="right" vertical="center" wrapText="1"/>
      <protection locked="0"/>
    </xf>
    <xf numFmtId="1" fontId="7" fillId="25" borderId="5" xfId="1" applyNumberFormat="1" applyFont="1" applyFill="1" applyBorder="1" applyAlignment="1" applyProtection="1">
      <alignment horizontal="right" vertical="center" wrapText="1"/>
      <protection locked="0"/>
    </xf>
    <xf numFmtId="1" fontId="7" fillId="25" borderId="8" xfId="1" applyNumberFormat="1" applyFont="1" applyFill="1" applyBorder="1" applyAlignment="1" applyProtection="1">
      <alignment horizontal="right" vertical="center" wrapText="1"/>
      <protection locked="0"/>
    </xf>
    <xf numFmtId="165" fontId="7" fillId="23" borderId="3" xfId="1" applyNumberFormat="1" applyFont="1" applyFill="1" applyBorder="1" applyAlignment="1" applyProtection="1">
      <alignment horizontal="right" vertical="center" wrapText="1"/>
    </xf>
    <xf numFmtId="165" fontId="7" fillId="23" borderId="27" xfId="1" applyNumberFormat="1" applyFont="1" applyFill="1" applyBorder="1" applyAlignment="1" applyProtection="1">
      <alignment horizontal="right" vertical="center" wrapText="1"/>
    </xf>
    <xf numFmtId="165" fontId="7" fillId="23" borderId="19" xfId="1" applyNumberFormat="1" applyFont="1" applyFill="1" applyBorder="1" applyAlignment="1" applyProtection="1">
      <alignment horizontal="right" vertical="center" wrapText="1"/>
    </xf>
    <xf numFmtId="165" fontId="7" fillId="23" borderId="18" xfId="1" applyNumberFormat="1" applyFont="1" applyFill="1" applyBorder="1" applyAlignment="1" applyProtection="1">
      <alignment horizontal="right" vertical="center" wrapText="1"/>
    </xf>
    <xf numFmtId="165" fontId="7" fillId="23" borderId="10" xfId="1" applyNumberFormat="1" applyFont="1" applyFill="1" applyBorder="1" applyAlignment="1" applyProtection="1">
      <alignment horizontal="right" vertical="center" wrapText="1"/>
    </xf>
    <xf numFmtId="165" fontId="7" fillId="23" borderId="24" xfId="1" applyNumberFormat="1" applyFont="1" applyFill="1" applyBorder="1" applyAlignment="1" applyProtection="1">
      <alignment horizontal="right" vertical="center" wrapText="1"/>
    </xf>
    <xf numFmtId="165" fontId="7" fillId="25" borderId="3" xfId="1" applyNumberFormat="1" applyFont="1" applyFill="1" applyBorder="1" applyAlignment="1" applyProtection="1">
      <alignment horizontal="right" vertical="center" wrapText="1"/>
    </xf>
    <xf numFmtId="165" fontId="7" fillId="25" borderId="18" xfId="1" applyNumberFormat="1" applyFont="1" applyFill="1" applyBorder="1" applyAlignment="1" applyProtection="1">
      <alignment horizontal="right" vertical="center" wrapText="1"/>
    </xf>
    <xf numFmtId="165" fontId="7" fillId="25" borderId="19" xfId="1" applyNumberFormat="1" applyFont="1" applyFill="1" applyBorder="1" applyAlignment="1" applyProtection="1">
      <alignment horizontal="right" vertical="center" wrapText="1"/>
    </xf>
    <xf numFmtId="165" fontId="7" fillId="25" borderId="6" xfId="1" applyNumberFormat="1" applyFont="1" applyFill="1" applyBorder="1" applyAlignment="1" applyProtection="1">
      <alignment horizontal="right" vertical="center" wrapText="1"/>
    </xf>
    <xf numFmtId="165" fontId="7" fillId="25" borderId="28" xfId="1" applyNumberFormat="1" applyFont="1" applyFill="1" applyBorder="1" applyAlignment="1" applyProtection="1">
      <alignment horizontal="right" vertical="center" wrapText="1"/>
    </xf>
    <xf numFmtId="1" fontId="6" fillId="27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17" borderId="5" xfId="1" applyFont="1" applyFill="1" applyBorder="1" applyAlignment="1">
      <alignment vertical="center"/>
    </xf>
    <xf numFmtId="0" fontId="7" fillId="17" borderId="3" xfId="1" applyFont="1" applyFill="1" applyBorder="1" applyAlignment="1">
      <alignment vertical="center" wrapText="1"/>
    </xf>
    <xf numFmtId="1" fontId="7" fillId="17" borderId="3" xfId="1" applyNumberFormat="1" applyFont="1" applyFill="1" applyBorder="1" applyAlignment="1" applyProtection="1">
      <alignment horizontal="right" vertical="center" wrapText="1"/>
    </xf>
    <xf numFmtId="165" fontId="7" fillId="17" borderId="3" xfId="1" applyNumberFormat="1" applyFont="1" applyFill="1" applyBorder="1" applyAlignment="1" applyProtection="1">
      <alignment horizontal="right" vertical="center" wrapText="1"/>
    </xf>
    <xf numFmtId="165" fontId="7" fillId="17" borderId="27" xfId="1" applyNumberFormat="1" applyFont="1" applyFill="1" applyBorder="1" applyAlignment="1" applyProtection="1">
      <alignment horizontal="right" vertical="center" wrapText="1"/>
    </xf>
    <xf numFmtId="49" fontId="5" fillId="17" borderId="21" xfId="1" applyNumberFormat="1" applyFont="1" applyFill="1" applyBorder="1" applyAlignment="1">
      <alignment vertical="center"/>
    </xf>
    <xf numFmtId="0" fontId="6" fillId="17" borderId="19" xfId="1" applyFont="1" applyFill="1" applyBorder="1" applyAlignment="1">
      <alignment vertical="center" wrapText="1"/>
    </xf>
    <xf numFmtId="1" fontId="7" fillId="17" borderId="19" xfId="1" applyNumberFormat="1" applyFont="1" applyFill="1" applyBorder="1" applyAlignment="1" applyProtection="1">
      <alignment horizontal="right" vertical="center" wrapText="1"/>
    </xf>
    <xf numFmtId="165" fontId="7" fillId="17" borderId="19" xfId="1" applyNumberFormat="1" applyFont="1" applyFill="1" applyBorder="1" applyAlignment="1" applyProtection="1">
      <alignment horizontal="right" vertical="center" wrapText="1"/>
    </xf>
    <xf numFmtId="165" fontId="6" fillId="17" borderId="31" xfId="1" applyNumberFormat="1" applyFont="1" applyFill="1" applyBorder="1" applyAlignment="1" applyProtection="1">
      <alignment horizontal="right" vertical="center" wrapText="1"/>
    </xf>
    <xf numFmtId="49" fontId="3" fillId="17" borderId="21" xfId="1" applyNumberFormat="1" applyFont="1" applyFill="1" applyBorder="1" applyAlignment="1">
      <alignment vertical="center"/>
    </xf>
    <xf numFmtId="0" fontId="7" fillId="17" borderId="19" xfId="1" applyFont="1" applyFill="1" applyBorder="1" applyAlignment="1">
      <alignment vertical="center" wrapText="1"/>
    </xf>
    <xf numFmtId="165" fontId="7" fillId="17" borderId="31" xfId="1" applyNumberFormat="1" applyFont="1" applyFill="1" applyBorder="1" applyAlignment="1" applyProtection="1">
      <alignment horizontal="right" vertical="center" wrapText="1"/>
    </xf>
    <xf numFmtId="0" fontId="3" fillId="17" borderId="8" xfId="1" applyFont="1" applyFill="1" applyBorder="1" applyAlignment="1">
      <alignment vertical="center"/>
    </xf>
    <xf numFmtId="0" fontId="7" fillId="17" borderId="6" xfId="1" applyFont="1" applyFill="1" applyBorder="1" applyAlignment="1">
      <alignment vertical="center" wrapText="1"/>
    </xf>
    <xf numFmtId="1" fontId="7" fillId="17" borderId="6" xfId="1" applyNumberFormat="1" applyFont="1" applyFill="1" applyBorder="1" applyAlignment="1" applyProtection="1">
      <alignment horizontal="right" vertical="center" wrapText="1"/>
    </xf>
    <xf numFmtId="165" fontId="7" fillId="17" borderId="6" xfId="1" applyNumberFormat="1" applyFont="1" applyFill="1" applyBorder="1" applyAlignment="1" applyProtection="1">
      <alignment horizontal="right" vertical="center" wrapText="1"/>
    </xf>
    <xf numFmtId="165" fontId="7" fillId="17" borderId="24" xfId="1" applyNumberFormat="1" applyFont="1" applyFill="1" applyBorder="1" applyAlignment="1" applyProtection="1">
      <alignment horizontal="right" vertical="center" wrapText="1"/>
    </xf>
    <xf numFmtId="1" fontId="7" fillId="19" borderId="30" xfId="1" applyNumberFormat="1" applyFont="1" applyFill="1" applyBorder="1" applyAlignment="1" applyProtection="1">
      <alignment horizontal="right" vertical="center" wrapText="1"/>
      <protection locked="0"/>
    </xf>
    <xf numFmtId="165" fontId="7" fillId="19" borderId="3" xfId="1" applyNumberFormat="1" applyFont="1" applyFill="1" applyBorder="1" applyAlignment="1" applyProtection="1">
      <alignment horizontal="right" vertical="center" wrapText="1"/>
    </xf>
    <xf numFmtId="165" fontId="7" fillId="19" borderId="27" xfId="1" applyNumberFormat="1" applyFont="1" applyFill="1" applyBorder="1" applyAlignment="1" applyProtection="1">
      <alignment horizontal="right" vertical="center" wrapText="1"/>
    </xf>
    <xf numFmtId="1" fontId="7" fillId="19" borderId="32" xfId="1" applyNumberFormat="1" applyFont="1" applyFill="1" applyBorder="1" applyAlignment="1" applyProtection="1">
      <alignment horizontal="right" vertical="center" wrapText="1"/>
      <protection locked="0"/>
    </xf>
    <xf numFmtId="165" fontId="7" fillId="19" borderId="19" xfId="1" applyNumberFormat="1" applyFont="1" applyFill="1" applyBorder="1" applyAlignment="1" applyProtection="1">
      <alignment horizontal="right" vertical="center" wrapText="1"/>
    </xf>
    <xf numFmtId="165" fontId="6" fillId="19" borderId="31" xfId="1" applyNumberFormat="1" applyFont="1" applyFill="1" applyBorder="1" applyAlignment="1" applyProtection="1">
      <alignment horizontal="right" vertical="center" wrapText="1"/>
    </xf>
    <xf numFmtId="165" fontId="7" fillId="19" borderId="31" xfId="1" applyNumberFormat="1" applyFont="1" applyFill="1" applyBorder="1" applyAlignment="1" applyProtection="1">
      <alignment horizontal="right" vertical="center" wrapText="1"/>
    </xf>
    <xf numFmtId="1" fontId="7" fillId="19" borderId="33" xfId="1" applyNumberFormat="1" applyFont="1" applyFill="1" applyBorder="1" applyAlignment="1" applyProtection="1">
      <alignment horizontal="right" vertical="center" wrapText="1"/>
      <protection locked="0"/>
    </xf>
    <xf numFmtId="165" fontId="7" fillId="19" borderId="6" xfId="1" applyNumberFormat="1" applyFont="1" applyFill="1" applyBorder="1" applyAlignment="1" applyProtection="1">
      <alignment horizontal="right" vertical="center" wrapText="1"/>
    </xf>
    <xf numFmtId="165" fontId="7" fillId="19" borderId="24" xfId="1" applyNumberFormat="1" applyFont="1" applyFill="1" applyBorder="1" applyAlignment="1" applyProtection="1">
      <alignment horizontal="right" vertical="center" wrapText="1"/>
    </xf>
    <xf numFmtId="49" fontId="3" fillId="28" borderId="5" xfId="1" applyNumberFormat="1" applyFont="1" applyFill="1" applyBorder="1" applyAlignment="1">
      <alignment vertical="top"/>
    </xf>
    <xf numFmtId="0" fontId="7" fillId="28" borderId="3" xfId="1" applyFont="1" applyFill="1" applyBorder="1" applyAlignment="1">
      <alignment vertical="top" wrapText="1"/>
    </xf>
    <xf numFmtId="1" fontId="7" fillId="28" borderId="3" xfId="1" applyNumberFormat="1" applyFont="1" applyFill="1" applyBorder="1" applyAlignment="1" applyProtection="1">
      <alignment horizontal="right" vertical="top" wrapText="1"/>
    </xf>
    <xf numFmtId="165" fontId="7" fillId="28" borderId="3" xfId="1" applyNumberFormat="1" applyFont="1" applyFill="1" applyBorder="1" applyAlignment="1" applyProtection="1">
      <alignment horizontal="right" vertical="top" wrapText="1"/>
    </xf>
    <xf numFmtId="165" fontId="7" fillId="28" borderId="4" xfId="1" applyNumberFormat="1" applyFont="1" applyFill="1" applyBorder="1" applyAlignment="1" applyProtection="1">
      <alignment horizontal="right" vertical="top" wrapText="1"/>
    </xf>
    <xf numFmtId="49" fontId="3" fillId="28" borderId="35" xfId="1" applyNumberFormat="1" applyFont="1" applyFill="1" applyBorder="1" applyAlignment="1">
      <alignment vertical="top"/>
    </xf>
    <xf numFmtId="0" fontId="7" fillId="28" borderId="22" xfId="1" applyFont="1" applyFill="1" applyBorder="1" applyAlignment="1">
      <alignment vertical="top" wrapText="1"/>
    </xf>
    <xf numFmtId="1" fontId="7" fillId="28" borderId="22" xfId="1" applyNumberFormat="1" applyFont="1" applyFill="1" applyBorder="1" applyAlignment="1" applyProtection="1">
      <alignment horizontal="right" vertical="top" wrapText="1"/>
    </xf>
    <xf numFmtId="165" fontId="7" fillId="28" borderId="22" xfId="1" applyNumberFormat="1" applyFont="1" applyFill="1" applyBorder="1" applyAlignment="1" applyProtection="1">
      <alignment horizontal="right" vertical="top" wrapText="1"/>
    </xf>
    <xf numFmtId="165" fontId="7" fillId="28" borderId="17" xfId="1" applyNumberFormat="1" applyFont="1" applyFill="1" applyBorder="1" applyAlignment="1" applyProtection="1">
      <alignment horizontal="right" vertical="top" wrapText="1"/>
    </xf>
    <xf numFmtId="0" fontId="3" fillId="28" borderId="8" xfId="1" applyFont="1" applyFill="1" applyBorder="1" applyAlignment="1">
      <alignment vertical="top"/>
    </xf>
    <xf numFmtId="0" fontId="7" fillId="28" borderId="6" xfId="1" applyFont="1" applyFill="1" applyBorder="1" applyAlignment="1">
      <alignment vertical="top" wrapText="1"/>
    </xf>
    <xf numFmtId="1" fontId="7" fillId="28" borderId="6" xfId="1" applyNumberFormat="1" applyFont="1" applyFill="1" applyBorder="1" applyAlignment="1" applyProtection="1">
      <alignment horizontal="right" vertical="top" wrapText="1"/>
    </xf>
    <xf numFmtId="165" fontId="7" fillId="28" borderId="6" xfId="1" applyNumberFormat="1" applyFont="1" applyFill="1" applyBorder="1" applyAlignment="1" applyProtection="1">
      <alignment horizontal="right" vertical="top" wrapText="1"/>
    </xf>
    <xf numFmtId="165" fontId="7" fillId="28" borderId="25" xfId="1" applyNumberFormat="1" applyFont="1" applyFill="1" applyBorder="1" applyAlignment="1" applyProtection="1">
      <alignment horizontal="right" vertical="top" wrapText="1"/>
    </xf>
    <xf numFmtId="1" fontId="7" fillId="29" borderId="5" xfId="1" applyNumberFormat="1" applyFont="1" applyFill="1" applyBorder="1" applyAlignment="1" applyProtection="1">
      <alignment horizontal="right" vertical="top" wrapText="1"/>
      <protection locked="0"/>
    </xf>
    <xf numFmtId="165" fontId="7" fillId="29" borderId="3" xfId="1" applyNumberFormat="1" applyFont="1" applyFill="1" applyBorder="1" applyAlignment="1" applyProtection="1">
      <alignment horizontal="right" vertical="top" wrapText="1"/>
    </xf>
    <xf numFmtId="165" fontId="7" fillId="30" borderId="27" xfId="1" applyNumberFormat="1" applyFont="1" applyFill="1" applyBorder="1" applyAlignment="1" applyProtection="1">
      <alignment horizontal="right" vertical="top" wrapText="1"/>
    </xf>
    <xf numFmtId="1" fontId="7" fillId="29" borderId="35" xfId="1" applyNumberFormat="1" applyFont="1" applyFill="1" applyBorder="1" applyAlignment="1" applyProtection="1">
      <alignment horizontal="right" vertical="top" wrapText="1"/>
      <protection locked="0"/>
    </xf>
    <xf numFmtId="165" fontId="7" fillId="29" borderId="22" xfId="1" applyNumberFormat="1" applyFont="1" applyFill="1" applyBorder="1" applyAlignment="1" applyProtection="1">
      <alignment horizontal="right" vertical="top" wrapText="1"/>
    </xf>
    <xf numFmtId="165" fontId="7" fillId="30" borderId="31" xfId="1" applyNumberFormat="1" applyFont="1" applyFill="1" applyBorder="1" applyAlignment="1" applyProtection="1">
      <alignment horizontal="right" vertical="top" wrapText="1"/>
    </xf>
    <xf numFmtId="1" fontId="7" fillId="29" borderId="8" xfId="1" applyNumberFormat="1" applyFont="1" applyFill="1" applyBorder="1" applyAlignment="1" applyProtection="1">
      <alignment horizontal="right" vertical="top" wrapText="1"/>
      <protection locked="0"/>
    </xf>
    <xf numFmtId="165" fontId="7" fillId="29" borderId="6" xfId="1" applyNumberFormat="1" applyFont="1" applyFill="1" applyBorder="1" applyAlignment="1" applyProtection="1">
      <alignment horizontal="right" vertical="top" wrapText="1"/>
    </xf>
    <xf numFmtId="165" fontId="7" fillId="30" borderId="24" xfId="1" applyNumberFormat="1" applyFont="1" applyFill="1" applyBorder="1" applyAlignment="1" applyProtection="1">
      <alignment horizontal="right" vertical="top" wrapText="1"/>
    </xf>
    <xf numFmtId="0" fontId="5" fillId="5" borderId="39" xfId="1" applyFont="1" applyFill="1" applyBorder="1" applyAlignment="1">
      <alignment vertical="top"/>
    </xf>
    <xf numFmtId="0" fontId="6" fillId="5" borderId="39" xfId="1" applyFont="1" applyFill="1" applyBorder="1" applyAlignment="1">
      <alignment vertical="top" wrapText="1"/>
    </xf>
    <xf numFmtId="49" fontId="11" fillId="5" borderId="39" xfId="1" applyNumberFormat="1" applyFont="1" applyFill="1" applyBorder="1" applyAlignment="1" applyProtection="1">
      <alignment horizontal="right" vertical="top" wrapText="1"/>
    </xf>
    <xf numFmtId="1" fontId="6" fillId="5" borderId="39" xfId="1" applyNumberFormat="1" applyFont="1" applyFill="1" applyBorder="1" applyAlignment="1" applyProtection="1">
      <alignment horizontal="right" vertical="top" wrapText="1"/>
    </xf>
    <xf numFmtId="0" fontId="6" fillId="5" borderId="39" xfId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/>
    <xf numFmtId="0" fontId="6" fillId="0" borderId="47" xfId="1" applyFont="1" applyFill="1" applyBorder="1" applyAlignment="1">
      <alignment vertical="top" wrapText="1"/>
    </xf>
    <xf numFmtId="0" fontId="7" fillId="0" borderId="48" xfId="1" applyFont="1" applyFill="1" applyBorder="1" applyAlignment="1" applyProtection="1">
      <alignment horizontal="center" vertical="top" wrapText="1"/>
    </xf>
    <xf numFmtId="0" fontId="6" fillId="0" borderId="48" xfId="1" applyFont="1" applyFill="1" applyBorder="1" applyAlignment="1" applyProtection="1">
      <alignment horizontal="center" vertical="top" wrapText="1"/>
    </xf>
    <xf numFmtId="0" fontId="6" fillId="0" borderId="48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vertical="top" wrapText="1"/>
    </xf>
    <xf numFmtId="0" fontId="6" fillId="4" borderId="12" xfId="1" applyFont="1" applyFill="1" applyBorder="1" applyAlignment="1">
      <alignment vertical="center" wrapText="1"/>
    </xf>
    <xf numFmtId="0" fontId="7" fillId="5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vertical="center" wrapText="1"/>
    </xf>
    <xf numFmtId="1" fontId="6" fillId="0" borderId="0" xfId="1" applyNumberFormat="1" applyFont="1" applyBorder="1" applyAlignment="1">
      <alignment vertical="center" wrapText="1"/>
    </xf>
    <xf numFmtId="3" fontId="6" fillId="0" borderId="0" xfId="1" applyNumberFormat="1" applyFont="1" applyBorder="1" applyAlignment="1">
      <alignment vertical="center" wrapText="1"/>
    </xf>
    <xf numFmtId="0" fontId="5" fillId="6" borderId="12" xfId="1" applyFont="1" applyFill="1" applyBorder="1" applyAlignment="1">
      <alignment vertical="center"/>
    </xf>
    <xf numFmtId="0" fontId="6" fillId="6" borderId="13" xfId="1" applyFont="1" applyFill="1" applyBorder="1" applyAlignment="1">
      <alignment vertical="center" wrapText="1"/>
    </xf>
    <xf numFmtId="49" fontId="11" fillId="6" borderId="13" xfId="1" applyNumberFormat="1" applyFont="1" applyFill="1" applyBorder="1" applyAlignment="1" applyProtection="1">
      <alignment horizontal="right" vertical="center" wrapText="1"/>
    </xf>
    <xf numFmtId="1" fontId="6" fillId="6" borderId="34" xfId="1" applyNumberFormat="1" applyFont="1" applyFill="1" applyBorder="1" applyAlignment="1" applyProtection="1">
      <alignment horizontal="right" vertical="center" wrapText="1"/>
    </xf>
    <xf numFmtId="164" fontId="6" fillId="6" borderId="12" xfId="1" applyNumberFormat="1" applyFont="1" applyFill="1" applyBorder="1" applyAlignment="1" applyProtection="1">
      <alignment horizontal="right" vertical="center" wrapText="1"/>
      <protection locked="0"/>
    </xf>
    <xf numFmtId="0" fontId="5" fillId="7" borderId="12" xfId="1" applyFont="1" applyFill="1" applyBorder="1" applyAlignment="1">
      <alignment vertical="center"/>
    </xf>
    <xf numFmtId="0" fontId="6" fillId="7" borderId="13" xfId="1" applyFont="1" applyFill="1" applyBorder="1" applyAlignment="1">
      <alignment vertical="center" wrapText="1"/>
    </xf>
    <xf numFmtId="49" fontId="11" fillId="7" borderId="13" xfId="1" applyNumberFormat="1" applyFont="1" applyFill="1" applyBorder="1" applyAlignment="1" applyProtection="1">
      <alignment horizontal="right" vertical="center" wrapText="1"/>
    </xf>
    <xf numFmtId="1" fontId="6" fillId="7" borderId="34" xfId="1" applyNumberFormat="1" applyFont="1" applyFill="1" applyBorder="1" applyAlignment="1" applyProtection="1">
      <alignment horizontal="right" vertical="center" wrapText="1"/>
    </xf>
    <xf numFmtId="0" fontId="6" fillId="7" borderId="12" xfId="1" applyFont="1" applyFill="1" applyBorder="1" applyAlignment="1" applyProtection="1">
      <alignment horizontal="right" vertical="center" wrapText="1"/>
      <protection locked="0"/>
    </xf>
    <xf numFmtId="165" fontId="9" fillId="16" borderId="24" xfId="1" applyNumberFormat="1" applyFont="1" applyFill="1" applyBorder="1" applyAlignment="1" applyProtection="1">
      <alignment horizontal="right" vertical="center" wrapText="1"/>
    </xf>
    <xf numFmtId="165" fontId="7" fillId="12" borderId="31" xfId="1" applyNumberFormat="1" applyFont="1" applyFill="1" applyBorder="1" applyAlignment="1" applyProtection="1">
      <alignment horizontal="right" vertical="center" wrapText="1"/>
    </xf>
    <xf numFmtId="49" fontId="3" fillId="11" borderId="15" xfId="1" quotePrefix="1" applyNumberFormat="1" applyFont="1" applyFill="1" applyBorder="1" applyAlignment="1">
      <alignment vertical="center"/>
    </xf>
    <xf numFmtId="49" fontId="3" fillId="11" borderId="9" xfId="1" applyNumberFormat="1" applyFont="1" applyFill="1" applyBorder="1" applyAlignment="1">
      <alignment vertical="center"/>
    </xf>
    <xf numFmtId="0" fontId="7" fillId="11" borderId="10" xfId="1" applyFont="1" applyFill="1" applyBorder="1" applyAlignment="1">
      <alignment vertical="center" wrapText="1"/>
    </xf>
    <xf numFmtId="1" fontId="7" fillId="11" borderId="10" xfId="1" applyNumberFormat="1" applyFont="1" applyFill="1" applyBorder="1" applyAlignment="1" applyProtection="1">
      <alignment horizontal="right" vertical="center" wrapText="1"/>
    </xf>
    <xf numFmtId="165" fontId="7" fillId="11" borderId="10" xfId="1" applyNumberFormat="1" applyFont="1" applyFill="1" applyBorder="1" applyAlignment="1" applyProtection="1">
      <alignment horizontal="right" vertical="center" wrapText="1"/>
    </xf>
    <xf numFmtId="165" fontId="7" fillId="11" borderId="25" xfId="1" applyNumberFormat="1" applyFont="1" applyFill="1" applyBorder="1" applyAlignment="1" applyProtection="1">
      <alignment horizontal="right" vertical="center" wrapText="1"/>
    </xf>
    <xf numFmtId="1" fontId="6" fillId="13" borderId="9" xfId="1" applyNumberFormat="1" applyFont="1" applyFill="1" applyBorder="1" applyAlignment="1" applyProtection="1">
      <alignment vertical="center" wrapText="1"/>
      <protection locked="0"/>
    </xf>
    <xf numFmtId="165" fontId="6" fillId="13" borderId="10" xfId="1" applyNumberFormat="1" applyFont="1" applyFill="1" applyBorder="1" applyAlignment="1" applyProtection="1">
      <alignment horizontal="right" vertical="center" wrapText="1"/>
    </xf>
    <xf numFmtId="165" fontId="7" fillId="12" borderId="24" xfId="1" applyNumberFormat="1" applyFont="1" applyFill="1" applyBorder="1" applyAlignment="1" applyProtection="1">
      <alignment horizontal="right" vertical="center" wrapText="1"/>
    </xf>
    <xf numFmtId="49" fontId="3" fillId="11" borderId="35" xfId="1" applyNumberFormat="1" applyFont="1" applyFill="1" applyBorder="1" applyAlignment="1">
      <alignment vertical="center"/>
    </xf>
    <xf numFmtId="1" fontId="6" fillId="13" borderId="35" xfId="1" applyNumberFormat="1" applyFont="1" applyFill="1" applyBorder="1" applyAlignment="1" applyProtection="1">
      <alignment vertical="center" wrapText="1"/>
      <protection locked="0"/>
    </xf>
    <xf numFmtId="165" fontId="6" fillId="13" borderId="22" xfId="1" applyNumberFormat="1" applyFont="1" applyFill="1" applyBorder="1" applyAlignment="1" applyProtection="1">
      <alignment horizontal="right" vertical="center" wrapText="1"/>
    </xf>
    <xf numFmtId="165" fontId="7" fillId="12" borderId="49" xfId="1" applyNumberFormat="1" applyFont="1" applyFill="1" applyBorder="1" applyAlignment="1" applyProtection="1">
      <alignment horizontal="right" vertical="center" wrapText="1"/>
    </xf>
    <xf numFmtId="1" fontId="6" fillId="4" borderId="39" xfId="1" applyNumberFormat="1" applyFont="1" applyFill="1" applyBorder="1" applyAlignment="1" applyProtection="1">
      <alignment vertical="center" wrapText="1"/>
    </xf>
    <xf numFmtId="3" fontId="6" fillId="4" borderId="12" xfId="1" applyNumberFormat="1" applyFont="1" applyFill="1" applyBorder="1" applyAlignment="1" applyProtection="1">
      <alignment vertical="center" wrapText="1"/>
      <protection locked="0"/>
    </xf>
    <xf numFmtId="0" fontId="3" fillId="4" borderId="12" xfId="1" applyFont="1" applyFill="1" applyBorder="1" applyAlignment="1">
      <alignment vertical="center"/>
    </xf>
    <xf numFmtId="0" fontId="6" fillId="4" borderId="13" xfId="1" applyFont="1" applyFill="1" applyBorder="1" applyAlignment="1">
      <alignment vertical="center" wrapText="1"/>
    </xf>
    <xf numFmtId="0" fontId="6" fillId="4" borderId="46" xfId="1" applyFont="1" applyFill="1" applyBorder="1" applyAlignment="1" applyProtection="1">
      <alignment vertical="center" wrapText="1"/>
    </xf>
    <xf numFmtId="0" fontId="6" fillId="4" borderId="13" xfId="1" applyFont="1" applyFill="1" applyBorder="1" applyAlignment="1" applyProtection="1">
      <alignment vertical="center" wrapText="1"/>
    </xf>
    <xf numFmtId="0" fontId="6" fillId="2" borderId="30" xfId="1" applyFont="1" applyFill="1" applyBorder="1" applyAlignment="1" applyProtection="1">
      <alignment horizontal="center" vertical="top" wrapText="1"/>
    </xf>
    <xf numFmtId="0" fontId="7" fillId="2" borderId="33" xfId="1" applyFont="1" applyFill="1" applyBorder="1" applyAlignment="1" applyProtection="1">
      <alignment horizontal="center" vertical="top" wrapText="1"/>
    </xf>
    <xf numFmtId="0" fontId="5" fillId="0" borderId="50" xfId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1" applyFont="1" applyFill="1" applyBorder="1" applyAlignment="1">
      <alignment vertical="top" wrapText="1"/>
    </xf>
    <xf numFmtId="0" fontId="7" fillId="0" borderId="51" xfId="1" applyFont="1" applyFill="1" applyBorder="1" applyAlignment="1" applyProtection="1">
      <alignment horizontal="center" vertical="top" wrapText="1"/>
    </xf>
    <xf numFmtId="0" fontId="6" fillId="0" borderId="51" xfId="1" applyFont="1" applyFill="1" applyBorder="1" applyAlignment="1" applyProtection="1">
      <alignment horizontal="center" vertical="top" wrapText="1"/>
    </xf>
    <xf numFmtId="0" fontId="6" fillId="0" borderId="51" xfId="1" applyFont="1" applyFill="1" applyBorder="1" applyAlignment="1">
      <alignment horizontal="center" vertical="top" wrapText="1"/>
    </xf>
    <xf numFmtId="0" fontId="7" fillId="0" borderId="2" xfId="1" applyFont="1" applyFill="1" applyBorder="1" applyAlignment="1" applyProtection="1">
      <alignment horizontal="center" vertical="top" wrapText="1"/>
    </xf>
    <xf numFmtId="0" fontId="6" fillId="0" borderId="2" xfId="1" applyFont="1" applyFill="1" applyBorder="1" applyAlignment="1" applyProtection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3" fillId="0" borderId="0" xfId="0" applyFont="1" applyBorder="1"/>
    <xf numFmtId="0" fontId="6" fillId="3" borderId="27" xfId="1" applyFont="1" applyFill="1" applyBorder="1" applyAlignment="1" applyProtection="1">
      <alignment horizontal="center" vertical="top" wrapText="1"/>
    </xf>
    <xf numFmtId="0" fontId="6" fillId="3" borderId="28" xfId="1" applyFont="1" applyFill="1" applyBorder="1" applyAlignment="1" applyProtection="1">
      <alignment horizontal="center" vertical="top" wrapText="1"/>
    </xf>
    <xf numFmtId="165" fontId="9" fillId="18" borderId="24" xfId="1" applyNumberFormat="1" applyFont="1" applyFill="1" applyBorder="1" applyAlignment="1" applyProtection="1">
      <alignment horizontal="right" vertical="center" wrapText="1"/>
    </xf>
    <xf numFmtId="165" fontId="9" fillId="18" borderId="14" xfId="1" applyNumberFormat="1" applyFont="1" applyFill="1" applyBorder="1" applyAlignment="1" applyProtection="1">
      <alignment horizontal="right" vertical="center" wrapText="1"/>
    </xf>
    <xf numFmtId="1" fontId="6" fillId="6" borderId="14" xfId="1" applyNumberFormat="1" applyFont="1" applyFill="1" applyBorder="1" applyAlignment="1" applyProtection="1">
      <alignment horizontal="right" vertical="top" wrapText="1"/>
    </xf>
    <xf numFmtId="1" fontId="6" fillId="7" borderId="14" xfId="1" applyNumberFormat="1" applyFont="1" applyFill="1" applyBorder="1" applyAlignment="1" applyProtection="1">
      <alignment horizontal="right" vertical="top" wrapText="1"/>
    </xf>
    <xf numFmtId="1" fontId="6" fillId="6" borderId="14" xfId="1" applyNumberFormat="1" applyFont="1" applyFill="1" applyBorder="1" applyAlignment="1" applyProtection="1">
      <alignment horizontal="right" vertical="center" wrapText="1"/>
    </xf>
    <xf numFmtId="1" fontId="6" fillId="7" borderId="14" xfId="1" applyNumberFormat="1" applyFont="1" applyFill="1" applyBorder="1" applyAlignment="1" applyProtection="1">
      <alignment horizontal="right" vertical="center" wrapText="1"/>
    </xf>
    <xf numFmtId="1" fontId="6" fillId="4" borderId="14" xfId="1" applyNumberFormat="1" applyFont="1" applyFill="1" applyBorder="1" applyAlignment="1" applyProtection="1">
      <alignment vertical="center" wrapText="1"/>
    </xf>
    <xf numFmtId="0" fontId="3" fillId="31" borderId="5" xfId="1" applyFont="1" applyFill="1" applyBorder="1" applyAlignment="1">
      <alignment vertical="top"/>
    </xf>
    <xf numFmtId="0" fontId="7" fillId="31" borderId="3" xfId="1" applyFont="1" applyFill="1" applyBorder="1" applyAlignment="1">
      <alignment vertical="top" wrapText="1"/>
    </xf>
    <xf numFmtId="1" fontId="7" fillId="31" borderId="3" xfId="1" applyNumberFormat="1" applyFont="1" applyFill="1" applyBorder="1" applyAlignment="1" applyProtection="1">
      <alignment horizontal="right" vertical="top" wrapText="1"/>
    </xf>
    <xf numFmtId="165" fontId="7" fillId="31" borderId="3" xfId="1" applyNumberFormat="1" applyFont="1" applyFill="1" applyBorder="1" applyAlignment="1" applyProtection="1">
      <alignment horizontal="right" vertical="top" wrapText="1"/>
    </xf>
    <xf numFmtId="165" fontId="7" fillId="31" borderId="11" xfId="1" applyNumberFormat="1" applyFont="1" applyFill="1" applyBorder="1" applyAlignment="1" applyProtection="1">
      <alignment horizontal="right" vertical="top" wrapText="1"/>
    </xf>
    <xf numFmtId="49" fontId="5" fillId="31" borderId="15" xfId="1" applyNumberFormat="1" applyFont="1" applyFill="1" applyBorder="1" applyAlignment="1">
      <alignment vertical="top"/>
    </xf>
    <xf numFmtId="0" fontId="6" fillId="31" borderId="16" xfId="1" applyFont="1" applyFill="1" applyBorder="1" applyAlignment="1">
      <alignment vertical="top" wrapText="1"/>
    </xf>
    <xf numFmtId="1" fontId="7" fillId="31" borderId="16" xfId="1" applyNumberFormat="1" applyFont="1" applyFill="1" applyBorder="1" applyAlignment="1" applyProtection="1">
      <alignment horizontal="right" vertical="top" wrapText="1"/>
    </xf>
    <xf numFmtId="165" fontId="7" fillId="31" borderId="16" xfId="1" applyNumberFormat="1" applyFont="1" applyFill="1" applyBorder="1" applyAlignment="1" applyProtection="1">
      <alignment horizontal="right" vertical="top" wrapText="1"/>
    </xf>
    <xf numFmtId="165" fontId="6" fillId="31" borderId="20" xfId="1" applyNumberFormat="1" applyFont="1" applyFill="1" applyBorder="1" applyAlignment="1" applyProtection="1">
      <alignment horizontal="right" vertical="top" wrapText="1"/>
    </xf>
    <xf numFmtId="49" fontId="3" fillId="31" borderId="15" xfId="1" applyNumberFormat="1" applyFont="1" applyFill="1" applyBorder="1" applyAlignment="1">
      <alignment vertical="top"/>
    </xf>
    <xf numFmtId="0" fontId="7" fillId="31" borderId="16" xfId="1" applyFont="1" applyFill="1" applyBorder="1" applyAlignment="1">
      <alignment vertical="top" wrapText="1"/>
    </xf>
    <xf numFmtId="165" fontId="7" fillId="31" borderId="17" xfId="1" applyNumberFormat="1" applyFont="1" applyFill="1" applyBorder="1" applyAlignment="1" applyProtection="1">
      <alignment horizontal="right" vertical="top" wrapText="1"/>
    </xf>
    <xf numFmtId="0" fontId="7" fillId="31" borderId="19" xfId="1" applyFont="1" applyFill="1" applyBorder="1" applyAlignment="1">
      <alignment vertical="top" wrapText="1"/>
    </xf>
    <xf numFmtId="1" fontId="7" fillId="31" borderId="19" xfId="1" applyNumberFormat="1" applyFont="1" applyFill="1" applyBorder="1" applyAlignment="1" applyProtection="1">
      <alignment horizontal="right" vertical="top" wrapText="1"/>
    </xf>
    <xf numFmtId="165" fontId="7" fillId="31" borderId="19" xfId="1" applyNumberFormat="1" applyFont="1" applyFill="1" applyBorder="1" applyAlignment="1" applyProtection="1">
      <alignment horizontal="right" vertical="top" wrapText="1"/>
    </xf>
    <xf numFmtId="165" fontId="7" fillId="31" borderId="20" xfId="1" applyNumberFormat="1" applyFont="1" applyFill="1" applyBorder="1" applyAlignment="1" applyProtection="1">
      <alignment horizontal="right" vertical="top" wrapText="1"/>
    </xf>
    <xf numFmtId="0" fontId="7" fillId="31" borderId="22" xfId="1" applyFont="1" applyFill="1" applyBorder="1" applyAlignment="1">
      <alignment vertical="top" wrapText="1"/>
    </xf>
    <xf numFmtId="1" fontId="7" fillId="31" borderId="22" xfId="1" applyNumberFormat="1" applyFont="1" applyFill="1" applyBorder="1" applyAlignment="1" applyProtection="1">
      <alignment horizontal="right" vertical="top" wrapText="1"/>
    </xf>
    <xf numFmtId="165" fontId="7" fillId="31" borderId="22" xfId="1" applyNumberFormat="1" applyFont="1" applyFill="1" applyBorder="1" applyAlignment="1" applyProtection="1">
      <alignment horizontal="right" vertical="top" wrapText="1"/>
    </xf>
    <xf numFmtId="165" fontId="7" fillId="31" borderId="23" xfId="1" applyNumberFormat="1" applyFont="1" applyFill="1" applyBorder="1" applyAlignment="1" applyProtection="1">
      <alignment horizontal="right" vertical="top" wrapText="1"/>
    </xf>
    <xf numFmtId="0" fontId="6" fillId="31" borderId="19" xfId="1" applyFont="1" applyFill="1" applyBorder="1" applyAlignment="1">
      <alignment vertical="top" wrapText="1"/>
    </xf>
    <xf numFmtId="0" fontId="3" fillId="31" borderId="8" xfId="1" applyFont="1" applyFill="1" applyBorder="1" applyAlignment="1">
      <alignment vertical="top"/>
    </xf>
    <xf numFmtId="0" fontId="7" fillId="31" borderId="6" xfId="1" applyFont="1" applyFill="1" applyBorder="1" applyAlignment="1">
      <alignment vertical="top" wrapText="1"/>
    </xf>
    <xf numFmtId="1" fontId="7" fillId="31" borderId="6" xfId="1" applyNumberFormat="1" applyFont="1" applyFill="1" applyBorder="1" applyAlignment="1" applyProtection="1">
      <alignment horizontal="right" vertical="top" wrapText="1"/>
    </xf>
    <xf numFmtId="165" fontId="7" fillId="31" borderId="6" xfId="1" applyNumberFormat="1" applyFont="1" applyFill="1" applyBorder="1" applyAlignment="1" applyProtection="1">
      <alignment horizontal="right" vertical="top" wrapText="1"/>
    </xf>
    <xf numFmtId="165" fontId="7" fillId="31" borderId="7" xfId="1" applyNumberFormat="1" applyFont="1" applyFill="1" applyBorder="1" applyAlignment="1" applyProtection="1">
      <alignment horizontal="right" vertical="top" wrapText="1"/>
    </xf>
    <xf numFmtId="1" fontId="7" fillId="32" borderId="36" xfId="1" applyNumberFormat="1" applyFont="1" applyFill="1" applyBorder="1" applyAlignment="1" applyProtection="1">
      <alignment horizontal="right" vertical="top" wrapText="1"/>
      <protection locked="0"/>
    </xf>
    <xf numFmtId="165" fontId="7" fillId="32" borderId="3" xfId="1" applyNumberFormat="1" applyFont="1" applyFill="1" applyBorder="1" applyAlignment="1" applyProtection="1">
      <alignment horizontal="right" vertical="top" wrapText="1"/>
    </xf>
    <xf numFmtId="165" fontId="7" fillId="33" borderId="27" xfId="1" applyNumberFormat="1" applyFont="1" applyFill="1" applyBorder="1" applyAlignment="1" applyProtection="1">
      <alignment horizontal="right" vertical="top" wrapText="1"/>
    </xf>
    <xf numFmtId="1" fontId="7" fillId="32" borderId="21" xfId="1" applyNumberFormat="1" applyFont="1" applyFill="1" applyBorder="1" applyAlignment="1" applyProtection="1">
      <alignment horizontal="right" vertical="top" wrapText="1"/>
      <protection locked="0"/>
    </xf>
    <xf numFmtId="165" fontId="7" fillId="32" borderId="16" xfId="1" applyNumberFormat="1" applyFont="1" applyFill="1" applyBorder="1" applyAlignment="1" applyProtection="1">
      <alignment horizontal="right" vertical="top" wrapText="1"/>
    </xf>
    <xf numFmtId="165" fontId="6" fillId="33" borderId="31" xfId="1" applyNumberFormat="1" applyFont="1" applyFill="1" applyBorder="1" applyAlignment="1" applyProtection="1">
      <alignment horizontal="right" vertical="top" wrapText="1"/>
    </xf>
    <xf numFmtId="1" fontId="7" fillId="32" borderId="15" xfId="1" applyNumberFormat="1" applyFont="1" applyFill="1" applyBorder="1" applyAlignment="1" applyProtection="1">
      <alignment horizontal="right" vertical="top" wrapText="1"/>
      <protection locked="0"/>
    </xf>
    <xf numFmtId="165" fontId="7" fillId="33" borderId="31" xfId="1" applyNumberFormat="1" applyFont="1" applyFill="1" applyBorder="1" applyAlignment="1" applyProtection="1">
      <alignment horizontal="right" vertical="top" wrapText="1"/>
    </xf>
    <xf numFmtId="165" fontId="7" fillId="32" borderId="19" xfId="1" applyNumberFormat="1" applyFont="1" applyFill="1" applyBorder="1" applyAlignment="1" applyProtection="1">
      <alignment horizontal="right" vertical="top" wrapText="1"/>
    </xf>
    <xf numFmtId="1" fontId="7" fillId="32" borderId="35" xfId="1" applyNumberFormat="1" applyFont="1" applyFill="1" applyBorder="1" applyAlignment="1" applyProtection="1">
      <alignment horizontal="right" vertical="top" wrapText="1"/>
      <protection locked="0"/>
    </xf>
    <xf numFmtId="165" fontId="7" fillId="32" borderId="22" xfId="1" applyNumberFormat="1" applyFont="1" applyFill="1" applyBorder="1" applyAlignment="1" applyProtection="1">
      <alignment horizontal="right" vertical="top" wrapText="1"/>
    </xf>
    <xf numFmtId="1" fontId="7" fillId="32" borderId="8" xfId="1" applyNumberFormat="1" applyFont="1" applyFill="1" applyBorder="1" applyAlignment="1" applyProtection="1">
      <alignment horizontal="right" vertical="top" wrapText="1"/>
      <protection locked="0"/>
    </xf>
    <xf numFmtId="165" fontId="7" fillId="32" borderId="6" xfId="1" applyNumberFormat="1" applyFont="1" applyFill="1" applyBorder="1" applyAlignment="1" applyProtection="1">
      <alignment horizontal="right" vertical="top" wrapText="1"/>
    </xf>
    <xf numFmtId="165" fontId="7" fillId="33" borderId="24" xfId="1" applyNumberFormat="1" applyFont="1" applyFill="1" applyBorder="1" applyAlignment="1" applyProtection="1">
      <alignment horizontal="right" vertical="top" wrapText="1"/>
    </xf>
    <xf numFmtId="0" fontId="6" fillId="8" borderId="16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3" borderId="27" xfId="1" applyFont="1" applyFill="1" applyBorder="1" applyAlignment="1" applyProtection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 wrapText="1"/>
    </xf>
    <xf numFmtId="0" fontId="6" fillId="3" borderId="28" xfId="1" applyFont="1" applyFill="1" applyBorder="1" applyAlignment="1" applyProtection="1">
      <alignment horizontal="center" vertical="center" wrapText="1"/>
    </xf>
    <xf numFmtId="0" fontId="6" fillId="34" borderId="5" xfId="1" applyFont="1" applyFill="1" applyBorder="1" applyAlignment="1">
      <alignment vertical="center" wrapText="1"/>
    </xf>
    <xf numFmtId="0" fontId="6" fillId="34" borderId="3" xfId="1" applyFont="1" applyFill="1" applyBorder="1" applyAlignment="1">
      <alignment vertical="center" wrapText="1"/>
    </xf>
    <xf numFmtId="1" fontId="7" fillId="10" borderId="3" xfId="1" applyNumberFormat="1" applyFont="1" applyFill="1" applyBorder="1" applyAlignment="1">
      <alignment horizontal="center" vertical="center" wrapText="1"/>
    </xf>
    <xf numFmtId="165" fontId="6" fillId="10" borderId="3" xfId="1" applyNumberFormat="1" applyFont="1" applyFill="1" applyBorder="1" applyAlignment="1">
      <alignment horizontal="center" vertical="center" wrapText="1"/>
    </xf>
    <xf numFmtId="165" fontId="6" fillId="34" borderId="4" xfId="1" applyNumberFormat="1" applyFont="1" applyFill="1" applyBorder="1" applyAlignment="1">
      <alignment horizontal="center" vertical="center" wrapText="1"/>
    </xf>
    <xf numFmtId="0" fontId="3" fillId="34" borderId="15" xfId="1" applyFont="1" applyFill="1" applyBorder="1" applyAlignment="1">
      <alignment vertical="center"/>
    </xf>
    <xf numFmtId="0" fontId="7" fillId="34" borderId="16" xfId="1" applyFont="1" applyFill="1" applyBorder="1" applyAlignment="1">
      <alignment vertical="center"/>
    </xf>
    <xf numFmtId="0" fontId="7" fillId="10" borderId="16" xfId="1" applyNumberFormat="1" applyFont="1" applyFill="1" applyBorder="1" applyAlignment="1">
      <alignment horizontal="right" vertical="center"/>
    </xf>
    <xf numFmtId="165" fontId="7" fillId="34" borderId="17" xfId="1" applyNumberFormat="1" applyFont="1" applyFill="1" applyBorder="1" applyAlignment="1" applyProtection="1">
      <alignment horizontal="right" vertical="center" wrapText="1"/>
    </xf>
    <xf numFmtId="0" fontId="3" fillId="34" borderId="21" xfId="1" applyFont="1" applyFill="1" applyBorder="1" applyAlignment="1">
      <alignment vertical="center"/>
    </xf>
    <xf numFmtId="0" fontId="7" fillId="34" borderId="19" xfId="1" applyFont="1" applyFill="1" applyBorder="1" applyAlignment="1">
      <alignment vertical="center"/>
    </xf>
    <xf numFmtId="0" fontId="7" fillId="10" borderId="19" xfId="1" applyNumberFormat="1" applyFont="1" applyFill="1" applyBorder="1" applyAlignment="1">
      <alignment horizontal="right" vertical="center"/>
    </xf>
    <xf numFmtId="0" fontId="7" fillId="34" borderId="19" xfId="1" applyFont="1" applyFill="1" applyBorder="1" applyAlignment="1">
      <alignment vertical="center" wrapText="1"/>
    </xf>
    <xf numFmtId="165" fontId="7" fillId="10" borderId="19" xfId="1" applyNumberFormat="1" applyFont="1" applyFill="1" applyBorder="1" applyAlignment="1">
      <alignment horizontal="right" vertical="center"/>
    </xf>
    <xf numFmtId="1" fontId="7" fillId="10" borderId="19" xfId="1" applyNumberFormat="1" applyFont="1" applyFill="1" applyBorder="1" applyAlignment="1">
      <alignment horizontal="right" vertical="center"/>
    </xf>
    <xf numFmtId="0" fontId="7" fillId="34" borderId="26" xfId="1" applyFont="1" applyFill="1" applyBorder="1" applyAlignment="1">
      <alignment vertical="center" wrapText="1"/>
    </xf>
    <xf numFmtId="1" fontId="7" fillId="10" borderId="29" xfId="1" applyNumberFormat="1" applyFont="1" applyFill="1" applyBorder="1" applyAlignment="1">
      <alignment horizontal="right" vertical="center"/>
    </xf>
    <xf numFmtId="165" fontId="7" fillId="10" borderId="26" xfId="1" applyNumberFormat="1" applyFont="1" applyFill="1" applyBorder="1" applyAlignment="1">
      <alignment horizontal="right" vertical="center"/>
    </xf>
    <xf numFmtId="1" fontId="6" fillId="35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36" borderId="3" xfId="1" applyNumberFormat="1" applyFont="1" applyFill="1" applyBorder="1" applyAlignment="1">
      <alignment horizontal="center" vertical="center" wrapText="1"/>
    </xf>
    <xf numFmtId="1" fontId="7" fillId="35" borderId="15" xfId="1" applyNumberFormat="1" applyFont="1" applyFill="1" applyBorder="1" applyAlignment="1" applyProtection="1">
      <alignment vertical="center"/>
      <protection locked="0"/>
    </xf>
    <xf numFmtId="165" fontId="7" fillId="36" borderId="16" xfId="1" applyNumberFormat="1" applyFont="1" applyFill="1" applyBorder="1" applyAlignment="1">
      <alignment horizontal="right" vertical="center"/>
    </xf>
    <xf numFmtId="165" fontId="7" fillId="21" borderId="31" xfId="1" applyNumberFormat="1" applyFont="1" applyFill="1" applyBorder="1" applyAlignment="1" applyProtection="1">
      <alignment horizontal="right" vertical="center" wrapText="1"/>
    </xf>
    <xf numFmtId="1" fontId="7" fillId="35" borderId="21" xfId="1" applyNumberFormat="1" applyFont="1" applyFill="1" applyBorder="1" applyAlignment="1" applyProtection="1">
      <alignment vertical="center"/>
      <protection locked="0"/>
    </xf>
    <xf numFmtId="165" fontId="7" fillId="36" borderId="19" xfId="1" applyNumberFormat="1" applyFont="1" applyFill="1" applyBorder="1" applyAlignment="1">
      <alignment horizontal="right" vertical="center"/>
    </xf>
    <xf numFmtId="165" fontId="7" fillId="36" borderId="26" xfId="1" applyNumberFormat="1" applyFont="1" applyFill="1" applyBorder="1" applyAlignment="1">
      <alignment horizontal="right" vertical="center"/>
    </xf>
    <xf numFmtId="0" fontId="5" fillId="38" borderId="1" xfId="1" applyFont="1" applyFill="1" applyBorder="1" applyAlignment="1">
      <alignment vertical="center"/>
    </xf>
    <xf numFmtId="165" fontId="6" fillId="37" borderId="27" xfId="1" applyNumberFormat="1" applyFont="1" applyFill="1" applyBorder="1" applyAlignment="1">
      <alignment horizontal="center" vertical="center" wrapText="1"/>
    </xf>
    <xf numFmtId="0" fontId="6" fillId="8" borderId="27" xfId="1" applyFont="1" applyFill="1" applyBorder="1" applyAlignment="1">
      <alignment horizontal="center" vertical="center" wrapText="1"/>
    </xf>
    <xf numFmtId="0" fontId="6" fillId="8" borderId="31" xfId="1" applyFont="1" applyFill="1" applyBorder="1" applyAlignment="1">
      <alignment horizontal="center" vertical="center" wrapText="1"/>
    </xf>
    <xf numFmtId="0" fontId="6" fillId="9" borderId="38" xfId="1" applyFont="1" applyFill="1" applyBorder="1" applyAlignment="1">
      <alignment vertical="center"/>
    </xf>
    <xf numFmtId="0" fontId="6" fillId="9" borderId="39" xfId="1" applyFont="1" applyFill="1" applyBorder="1" applyAlignment="1">
      <alignment vertical="center"/>
    </xf>
    <xf numFmtId="49" fontId="6" fillId="9" borderId="39" xfId="1" applyNumberFormat="1" applyFont="1" applyFill="1" applyBorder="1" applyAlignment="1">
      <alignment horizontal="right" vertical="center"/>
    </xf>
    <xf numFmtId="49" fontId="6" fillId="9" borderId="40" xfId="1" applyNumberFormat="1" applyFont="1" applyFill="1" applyBorder="1" applyAlignment="1">
      <alignment horizontal="right" vertical="center"/>
    </xf>
    <xf numFmtId="0" fontId="7" fillId="0" borderId="5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1" fontId="7" fillId="40" borderId="3" xfId="1" applyNumberFormat="1" applyFont="1" applyFill="1" applyBorder="1" applyAlignment="1" applyProtection="1">
      <alignment vertical="center" wrapText="1"/>
      <protection locked="0"/>
    </xf>
    <xf numFmtId="166" fontId="7" fillId="40" borderId="3" xfId="1" applyNumberFormat="1" applyFont="1" applyFill="1" applyBorder="1" applyAlignment="1">
      <alignment vertical="center" wrapText="1"/>
    </xf>
    <xf numFmtId="166" fontId="7" fillId="40" borderId="27" xfId="1" applyNumberFormat="1" applyFont="1" applyFill="1" applyBorder="1" applyAlignment="1" applyProtection="1">
      <alignment vertical="center" wrapText="1"/>
      <protection locked="0"/>
    </xf>
    <xf numFmtId="0" fontId="7" fillId="0" borderId="8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1" fontId="7" fillId="40" borderId="6" xfId="1" applyNumberFormat="1" applyFont="1" applyFill="1" applyBorder="1" applyAlignment="1" applyProtection="1">
      <alignment vertical="center" wrapText="1"/>
      <protection locked="0"/>
    </xf>
    <xf numFmtId="166" fontId="7" fillId="40" borderId="6" xfId="1" applyNumberFormat="1" applyFont="1" applyFill="1" applyBorder="1" applyAlignment="1">
      <alignment vertical="center" wrapText="1"/>
    </xf>
    <xf numFmtId="166" fontId="7" fillId="40" borderId="28" xfId="1" applyNumberFormat="1" applyFont="1" applyFill="1" applyBorder="1" applyAlignment="1" applyProtection="1">
      <alignment vertical="center" wrapText="1"/>
      <protection locked="0"/>
    </xf>
    <xf numFmtId="0" fontId="7" fillId="6" borderId="12" xfId="1" applyFont="1" applyFill="1" applyBorder="1" applyAlignment="1">
      <alignment vertical="center"/>
    </xf>
    <xf numFmtId="0" fontId="6" fillId="6" borderId="13" xfId="1" applyFont="1" applyFill="1" applyBorder="1" applyAlignment="1">
      <alignment vertical="center"/>
    </xf>
    <xf numFmtId="1" fontId="6" fillId="6" borderId="13" xfId="1" applyNumberFormat="1" applyFont="1" applyFill="1" applyBorder="1" applyAlignment="1">
      <alignment vertical="center"/>
    </xf>
    <xf numFmtId="166" fontId="6" fillId="6" borderId="13" xfId="1" applyNumberFormat="1" applyFont="1" applyFill="1" applyBorder="1" applyAlignment="1">
      <alignment vertical="center"/>
    </xf>
    <xf numFmtId="166" fontId="6" fillId="6" borderId="14" xfId="1" applyNumberFormat="1" applyFont="1" applyFill="1" applyBorder="1" applyAlignment="1">
      <alignment vertical="center"/>
    </xf>
    <xf numFmtId="0" fontId="7" fillId="0" borderId="53" xfId="1" applyFont="1" applyBorder="1"/>
    <xf numFmtId="0" fontId="6" fillId="0" borderId="39" xfId="1" applyFont="1" applyBorder="1" applyAlignment="1">
      <alignment vertical="center" wrapText="1"/>
    </xf>
    <xf numFmtId="0" fontId="7" fillId="0" borderId="55" xfId="1" applyFont="1" applyBorder="1"/>
    <xf numFmtId="0" fontId="7" fillId="0" borderId="56" xfId="1" applyFont="1" applyBorder="1"/>
    <xf numFmtId="0" fontId="6" fillId="41" borderId="43" xfId="1" applyFont="1" applyFill="1" applyBorder="1"/>
    <xf numFmtId="0" fontId="7" fillId="41" borderId="43" xfId="1" applyFont="1" applyFill="1" applyBorder="1"/>
    <xf numFmtId="0" fontId="7" fillId="41" borderId="45" xfId="1" applyFont="1" applyFill="1" applyBorder="1"/>
    <xf numFmtId="0" fontId="7" fillId="41" borderId="54" xfId="1" applyFont="1" applyFill="1" applyBorder="1"/>
    <xf numFmtId="1" fontId="6" fillId="41" borderId="43" xfId="1" applyNumberFormat="1" applyFont="1" applyFill="1" applyBorder="1"/>
    <xf numFmtId="0" fontId="6" fillId="8" borderId="57" xfId="1" applyFont="1" applyFill="1" applyBorder="1" applyAlignment="1">
      <alignment horizontal="center" vertical="center" wrapText="1"/>
    </xf>
    <xf numFmtId="0" fontId="6" fillId="0" borderId="38" xfId="1" applyFont="1" applyBorder="1" applyAlignment="1">
      <alignment vertical="center" wrapText="1"/>
    </xf>
    <xf numFmtId="0" fontId="6" fillId="0" borderId="58" xfId="1" applyFont="1" applyBorder="1" applyAlignment="1">
      <alignment vertical="center" wrapText="1"/>
    </xf>
    <xf numFmtId="0" fontId="6" fillId="0" borderId="52" xfId="1" applyFont="1" applyBorder="1" applyAlignment="1">
      <alignment vertical="center" wrapText="1"/>
    </xf>
    <xf numFmtId="0" fontId="7" fillId="0" borderId="60" xfId="1" applyFont="1" applyBorder="1"/>
    <xf numFmtId="0" fontId="6" fillId="0" borderId="61" xfId="1" applyFont="1" applyBorder="1"/>
    <xf numFmtId="0" fontId="6" fillId="0" borderId="62" xfId="1" applyFont="1" applyBorder="1"/>
    <xf numFmtId="0" fontId="7" fillId="0" borderId="61" xfId="1" applyFont="1" applyBorder="1"/>
    <xf numFmtId="0" fontId="7" fillId="0" borderId="62" xfId="1" applyFont="1" applyBorder="1"/>
    <xf numFmtId="0" fontId="7" fillId="0" borderId="63" xfId="1" applyFont="1" applyBorder="1"/>
    <xf numFmtId="0" fontId="7" fillId="0" borderId="64" xfId="1" applyFont="1" applyBorder="1"/>
    <xf numFmtId="0" fontId="7" fillId="0" borderId="59" xfId="1" applyFont="1" applyBorder="1"/>
    <xf numFmtId="0" fontId="7" fillId="0" borderId="65" xfId="1" applyFont="1" applyBorder="1"/>
    <xf numFmtId="0" fontId="7" fillId="0" borderId="66" xfId="1" applyFont="1" applyBorder="1"/>
    <xf numFmtId="0" fontId="6" fillId="0" borderId="56" xfId="1" applyFont="1" applyBorder="1"/>
    <xf numFmtId="0" fontId="6" fillId="0" borderId="67" xfId="1" applyFont="1" applyBorder="1"/>
    <xf numFmtId="0" fontId="7" fillId="0" borderId="67" xfId="1" applyFont="1" applyBorder="1"/>
    <xf numFmtId="0" fontId="0" fillId="0" borderId="67" xfId="0" applyBorder="1"/>
    <xf numFmtId="0" fontId="7" fillId="0" borderId="67" xfId="1" applyFont="1" applyBorder="1" applyAlignment="1">
      <alignment horizontal="right"/>
    </xf>
    <xf numFmtId="0" fontId="7" fillId="0" borderId="68" xfId="1" applyFont="1" applyBorder="1"/>
    <xf numFmtId="0" fontId="7" fillId="0" borderId="69" xfId="1" applyFont="1" applyBorder="1"/>
    <xf numFmtId="0" fontId="6" fillId="39" borderId="38" xfId="1" applyFont="1" applyFill="1" applyBorder="1" applyAlignment="1">
      <alignment horizontal="center" vertical="center" wrapText="1"/>
    </xf>
    <xf numFmtId="0" fontId="6" fillId="39" borderId="39" xfId="1" applyFont="1" applyFill="1" applyBorder="1" applyAlignment="1">
      <alignment horizontal="center" vertical="center" wrapText="1"/>
    </xf>
    <xf numFmtId="0" fontId="6" fillId="39" borderId="40" xfId="1" applyFont="1" applyFill="1" applyBorder="1" applyAlignment="1">
      <alignment horizontal="center" vertical="center" wrapText="1"/>
    </xf>
    <xf numFmtId="0" fontId="6" fillId="4" borderId="34" xfId="1" applyFont="1" applyFill="1" applyBorder="1" applyAlignment="1">
      <alignment horizontal="left" vertical="center" wrapText="1"/>
    </xf>
    <xf numFmtId="0" fontId="6" fillId="4" borderId="39" xfId="1" applyFont="1" applyFill="1" applyBorder="1" applyAlignment="1">
      <alignment horizontal="left" vertical="center" wrapText="1"/>
    </xf>
    <xf numFmtId="0" fontId="6" fillId="4" borderId="40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vertical="center"/>
    </xf>
    <xf numFmtId="0" fontId="4" fillId="4" borderId="41" xfId="1" applyFont="1" applyFill="1" applyBorder="1" applyAlignment="1">
      <alignment vertical="center"/>
    </xf>
    <xf numFmtId="0" fontId="3" fillId="2" borderId="2" xfId="1" applyFont="1" applyFill="1" applyBorder="1"/>
    <xf numFmtId="0" fontId="6" fillId="3" borderId="38" xfId="1" applyFont="1" applyFill="1" applyBorder="1" applyAlignment="1">
      <alignment horizontal="center" wrapText="1"/>
    </xf>
    <xf numFmtId="0" fontId="6" fillId="3" borderId="39" xfId="1" applyFont="1" applyFill="1" applyBorder="1" applyAlignment="1">
      <alignment horizontal="center" wrapText="1"/>
    </xf>
    <xf numFmtId="0" fontId="6" fillId="3" borderId="40" xfId="1" applyFont="1" applyFill="1" applyBorder="1" applyAlignment="1">
      <alignment horizontal="center" wrapText="1"/>
    </xf>
    <xf numFmtId="0" fontId="6" fillId="0" borderId="12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6" fillId="0" borderId="36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1" fontId="7" fillId="12" borderId="35" xfId="1" applyNumberFormat="1" applyFont="1" applyFill="1" applyBorder="1" applyAlignment="1" applyProtection="1">
      <alignment horizontal="right" vertical="center" wrapText="1"/>
      <protection locked="0"/>
    </xf>
    <xf numFmtId="165" fontId="7" fillId="12" borderId="22" xfId="1" applyNumberFormat="1" applyFont="1" applyFill="1" applyBorder="1" applyAlignment="1" applyProtection="1">
      <alignment horizontal="right" vertical="center" wrapText="1"/>
    </xf>
  </cellXfs>
  <cellStyles count="3">
    <cellStyle name="Excel Built-in Normal" xfId="1" xr:uid="{00000000-0005-0000-0000-000000000000}"/>
    <cellStyle name="Navadno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EBF1DE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EECE1"/>
      <rgbColor rgb="00FDEADA"/>
      <rgbColor rgb="0099CCFF"/>
      <rgbColor rgb="00F2DCDB"/>
      <rgbColor rgb="00BFBFBF"/>
      <rgbColor rgb="00FFCCCC"/>
      <rgbColor rgb="003366FF"/>
      <rgbColor rgb="0033CCCC"/>
      <rgbColor rgb="00C3D69B"/>
      <rgbColor rgb="00FFC000"/>
      <rgbColor rgb="00FF9900"/>
      <rgbColor rgb="00FF6600"/>
      <rgbColor rgb="00376092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B4"/>
      <color rgb="FFFFFFC0"/>
      <color rgb="FFFFFFF0"/>
      <color rgb="FFFFFFEA"/>
      <color rgb="FFFFFFE4"/>
      <color rgb="FFFFCCCC"/>
      <color rgb="FFFFCCFF"/>
      <color rgb="FFFFFF99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1"/>
  <sheetViews>
    <sheetView tabSelected="1" view="pageBreakPreview" topLeftCell="A155" zoomScaleSheetLayoutView="100" workbookViewId="0">
      <selection activeCell="N35" sqref="N35"/>
    </sheetView>
  </sheetViews>
  <sheetFormatPr defaultColWidth="11.5703125" defaultRowHeight="12.75" x14ac:dyDescent="0.2"/>
  <cols>
    <col min="2" max="2" width="40.5703125" customWidth="1"/>
    <col min="3" max="3" width="8.5703125" customWidth="1"/>
    <col min="4" max="4" width="11.7109375" customWidth="1"/>
    <col min="5" max="5" width="13.7109375" customWidth="1"/>
    <col min="6" max="7" width="11.7109375" customWidth="1"/>
    <col min="8" max="8" width="13.7109375" customWidth="1"/>
  </cols>
  <sheetData>
    <row r="1" spans="1:9" s="26" customFormat="1" ht="15.75" customHeight="1" thickBot="1" x14ac:dyDescent="0.25">
      <c r="A1" s="405" t="s">
        <v>0</v>
      </c>
      <c r="B1" s="405"/>
      <c r="C1" s="405"/>
      <c r="D1" s="405"/>
      <c r="E1" s="405"/>
      <c r="F1" s="405"/>
      <c r="G1" s="405"/>
      <c r="H1" s="406"/>
      <c r="I1" s="254"/>
    </row>
    <row r="2" spans="1:9" ht="15.75" customHeight="1" thickBot="1" x14ac:dyDescent="0.25">
      <c r="A2" s="4"/>
      <c r="B2" s="253"/>
      <c r="C2" s="407" t="s">
        <v>1</v>
      </c>
      <c r="D2" s="407"/>
      <c r="E2" s="407"/>
      <c r="F2" s="408" t="s">
        <v>2</v>
      </c>
      <c r="G2" s="409"/>
      <c r="H2" s="410"/>
      <c r="I2" s="262"/>
    </row>
    <row r="3" spans="1:9" ht="26.65" customHeight="1" thickBot="1" x14ac:dyDescent="0.25">
      <c r="A3" s="411" t="s">
        <v>3</v>
      </c>
      <c r="B3" s="412" t="s">
        <v>4</v>
      </c>
      <c r="C3" s="251" t="s">
        <v>5</v>
      </c>
      <c r="D3" s="5" t="s">
        <v>285</v>
      </c>
      <c r="E3" s="6" t="s">
        <v>315</v>
      </c>
      <c r="F3" s="7" t="s">
        <v>5</v>
      </c>
      <c r="G3" s="8" t="s">
        <v>286</v>
      </c>
      <c r="H3" s="263" t="s">
        <v>287</v>
      </c>
      <c r="I3" s="262"/>
    </row>
    <row r="4" spans="1:9" ht="15.75" customHeight="1" thickBot="1" x14ac:dyDescent="0.25">
      <c r="A4" s="411"/>
      <c r="B4" s="412"/>
      <c r="C4" s="252"/>
      <c r="D4" s="9" t="s">
        <v>288</v>
      </c>
      <c r="E4" s="10" t="s">
        <v>288</v>
      </c>
      <c r="F4" s="11" t="s">
        <v>6</v>
      </c>
      <c r="G4" s="12" t="s">
        <v>288</v>
      </c>
      <c r="H4" s="264" t="s">
        <v>288</v>
      </c>
      <c r="I4" s="262"/>
    </row>
    <row r="5" spans="1:9" ht="15.75" customHeight="1" thickBot="1" x14ac:dyDescent="0.25">
      <c r="A5" s="208"/>
      <c r="B5" s="208"/>
      <c r="C5" s="209"/>
      <c r="D5" s="210"/>
      <c r="E5" s="210"/>
      <c r="F5" s="211"/>
      <c r="G5" s="210"/>
      <c r="H5" s="210"/>
      <c r="I5" s="207"/>
    </row>
    <row r="6" spans="1:9" s="26" customFormat="1" ht="15.75" customHeight="1" thickBot="1" x14ac:dyDescent="0.25">
      <c r="A6" s="47" t="s">
        <v>7</v>
      </c>
      <c r="B6" s="402" t="s">
        <v>8</v>
      </c>
      <c r="C6" s="403"/>
      <c r="D6" s="403"/>
      <c r="E6" s="403"/>
      <c r="F6" s="403"/>
      <c r="G6" s="403"/>
      <c r="H6" s="404"/>
      <c r="I6" s="254"/>
    </row>
    <row r="7" spans="1:9" ht="15.75" customHeight="1" thickBot="1" x14ac:dyDescent="0.25">
      <c r="A7" s="208"/>
      <c r="B7" s="208"/>
      <c r="C7" s="209"/>
      <c r="D7" s="210"/>
      <c r="E7" s="210"/>
      <c r="F7" s="211"/>
      <c r="G7" s="210"/>
      <c r="H7" s="210"/>
      <c r="I7" s="3"/>
    </row>
    <row r="8" spans="1:9" ht="15.75" customHeight="1" thickBot="1" x14ac:dyDescent="0.25">
      <c r="A8" s="43" t="s">
        <v>9</v>
      </c>
      <c r="B8" s="44" t="s">
        <v>10</v>
      </c>
      <c r="C8" s="45"/>
      <c r="D8" s="45"/>
      <c r="E8" s="60">
        <f>SUM(E9:E34)</f>
        <v>2913.5</v>
      </c>
      <c r="F8" s="46" t="s">
        <v>6</v>
      </c>
      <c r="G8" s="67"/>
      <c r="H8" s="68">
        <f>SUM(H9:H34)</f>
        <v>0</v>
      </c>
      <c r="I8" s="3"/>
    </row>
    <row r="9" spans="1:9" ht="9.9499999999999993" customHeight="1" x14ac:dyDescent="0.2">
      <c r="A9" s="35" t="s">
        <v>6</v>
      </c>
      <c r="B9" s="36" t="s">
        <v>6</v>
      </c>
      <c r="C9" s="51" t="s">
        <v>6</v>
      </c>
      <c r="D9" s="50" t="s">
        <v>6</v>
      </c>
      <c r="E9" s="61" t="s">
        <v>6</v>
      </c>
      <c r="F9" s="77" t="s">
        <v>6</v>
      </c>
      <c r="G9" s="69" t="s">
        <v>6</v>
      </c>
      <c r="H9" s="70" t="s">
        <v>6</v>
      </c>
      <c r="I9" s="3"/>
    </row>
    <row r="10" spans="1:9" ht="15.75" customHeight="1" x14ac:dyDescent="0.2">
      <c r="A10" s="80" t="s">
        <v>11</v>
      </c>
      <c r="B10" s="36" t="s">
        <v>309</v>
      </c>
      <c r="C10" s="52"/>
      <c r="D10" s="56"/>
      <c r="E10" s="62" t="s">
        <v>6</v>
      </c>
      <c r="F10" s="78"/>
      <c r="G10" s="71"/>
      <c r="H10" s="72" t="s">
        <v>6</v>
      </c>
      <c r="I10" s="3"/>
    </row>
    <row r="11" spans="1:9" ht="9.9499999999999993" customHeight="1" x14ac:dyDescent="0.2">
      <c r="A11" s="35"/>
      <c r="B11" s="36"/>
      <c r="C11" s="51"/>
      <c r="D11" s="50"/>
      <c r="E11" s="61"/>
      <c r="F11" s="77"/>
      <c r="G11" s="69"/>
      <c r="H11" s="70" t="s">
        <v>6</v>
      </c>
      <c r="I11" s="3"/>
    </row>
    <row r="12" spans="1:9" ht="27.95" customHeight="1" x14ac:dyDescent="0.2">
      <c r="A12" s="80" t="s">
        <v>292</v>
      </c>
      <c r="B12" s="36" t="s">
        <v>301</v>
      </c>
      <c r="C12" s="51"/>
      <c r="D12" s="50"/>
      <c r="E12" s="61"/>
      <c r="F12" s="77"/>
      <c r="G12" s="69"/>
      <c r="H12" s="70" t="s">
        <v>6</v>
      </c>
      <c r="I12" s="3"/>
    </row>
    <row r="13" spans="1:9" ht="27.95" customHeight="1" x14ac:dyDescent="0.2">
      <c r="A13" s="35" t="s">
        <v>293</v>
      </c>
      <c r="B13" s="37" t="s">
        <v>322</v>
      </c>
      <c r="C13" s="51">
        <v>60</v>
      </c>
      <c r="D13" s="50">
        <v>17.5</v>
      </c>
      <c r="E13" s="61">
        <f>C13*D13</f>
        <v>1050</v>
      </c>
      <c r="F13" s="49"/>
      <c r="G13" s="73"/>
      <c r="H13" s="74">
        <f>F13*G13</f>
        <v>0</v>
      </c>
      <c r="I13" s="3"/>
    </row>
    <row r="14" spans="1:9" ht="27.95" customHeight="1" x14ac:dyDescent="0.2">
      <c r="A14" s="35" t="s">
        <v>294</v>
      </c>
      <c r="B14" s="37" t="s">
        <v>323</v>
      </c>
      <c r="C14" s="51">
        <v>30</v>
      </c>
      <c r="D14" s="50">
        <v>21.5</v>
      </c>
      <c r="E14" s="61">
        <f>C14*D14</f>
        <v>645</v>
      </c>
      <c r="F14" s="49"/>
      <c r="G14" s="73"/>
      <c r="H14" s="74">
        <f>F14*G14</f>
        <v>0</v>
      </c>
      <c r="I14" s="3"/>
    </row>
    <row r="15" spans="1:9" ht="27.95" customHeight="1" x14ac:dyDescent="0.2">
      <c r="A15" s="80" t="s">
        <v>295</v>
      </c>
      <c r="B15" s="36" t="s">
        <v>300</v>
      </c>
      <c r="C15" s="51"/>
      <c r="D15" s="50"/>
      <c r="E15" s="61"/>
      <c r="F15" s="77"/>
      <c r="G15" s="69"/>
      <c r="H15" s="70" t="s">
        <v>6</v>
      </c>
      <c r="I15" s="3"/>
    </row>
    <row r="16" spans="1:9" ht="27.95" customHeight="1" x14ac:dyDescent="0.2">
      <c r="A16" s="35" t="s">
        <v>296</v>
      </c>
      <c r="B16" s="37" t="s">
        <v>324</v>
      </c>
      <c r="C16" s="51">
        <v>8</v>
      </c>
      <c r="D16" s="50">
        <v>17.5</v>
      </c>
      <c r="E16" s="61">
        <f>C16*D16</f>
        <v>140</v>
      </c>
      <c r="F16" s="49"/>
      <c r="G16" s="73"/>
      <c r="H16" s="74">
        <f>F16*G16</f>
        <v>0</v>
      </c>
      <c r="I16" s="3"/>
    </row>
    <row r="17" spans="1:9" ht="27.95" customHeight="1" x14ac:dyDescent="0.2">
      <c r="A17" s="35" t="s">
        <v>297</v>
      </c>
      <c r="B17" s="37" t="s">
        <v>325</v>
      </c>
      <c r="C17" s="51">
        <v>8</v>
      </c>
      <c r="D17" s="50">
        <v>21.5</v>
      </c>
      <c r="E17" s="61">
        <f>C17*D17</f>
        <v>172</v>
      </c>
      <c r="F17" s="49"/>
      <c r="G17" s="73"/>
      <c r="H17" s="74">
        <f>F17*G17</f>
        <v>0</v>
      </c>
      <c r="I17" s="3"/>
    </row>
    <row r="18" spans="1:9" ht="27.95" customHeight="1" x14ac:dyDescent="0.2">
      <c r="A18" s="80" t="s">
        <v>298</v>
      </c>
      <c r="B18" s="36" t="s">
        <v>291</v>
      </c>
      <c r="C18" s="51"/>
      <c r="D18" s="50"/>
      <c r="E18" s="61"/>
      <c r="F18" s="77"/>
      <c r="G18" s="69"/>
      <c r="H18" s="70" t="s">
        <v>6</v>
      </c>
      <c r="I18" s="3"/>
    </row>
    <row r="19" spans="1:9" ht="27.95" customHeight="1" x14ac:dyDescent="0.2">
      <c r="A19" s="35" t="s">
        <v>299</v>
      </c>
      <c r="B19" s="37" t="s">
        <v>326</v>
      </c>
      <c r="C19" s="51">
        <v>5</v>
      </c>
      <c r="D19" s="50">
        <v>17.5</v>
      </c>
      <c r="E19" s="61">
        <f>C19*D19</f>
        <v>87.5</v>
      </c>
      <c r="F19" s="49"/>
      <c r="G19" s="73"/>
      <c r="H19" s="74">
        <f>F19*G19</f>
        <v>0</v>
      </c>
      <c r="I19" s="3"/>
    </row>
    <row r="20" spans="1:9" ht="9.9499999999999993" customHeight="1" x14ac:dyDescent="0.2">
      <c r="A20" s="35"/>
      <c r="B20" s="37"/>
      <c r="C20" s="51"/>
      <c r="D20" s="50"/>
      <c r="E20" s="61"/>
      <c r="F20" s="77"/>
      <c r="G20" s="69"/>
      <c r="H20" s="70" t="s">
        <v>6</v>
      </c>
      <c r="I20" s="3"/>
    </row>
    <row r="21" spans="1:9" ht="15.75" customHeight="1" x14ac:dyDescent="0.2">
      <c r="A21" s="80" t="s">
        <v>12</v>
      </c>
      <c r="B21" s="36" t="s">
        <v>308</v>
      </c>
      <c r="C21" s="51"/>
      <c r="D21" s="50"/>
      <c r="E21" s="61"/>
      <c r="F21" s="77"/>
      <c r="G21" s="69"/>
      <c r="H21" s="70"/>
      <c r="I21" s="3"/>
    </row>
    <row r="22" spans="1:9" ht="9.9499999999999993" customHeight="1" x14ac:dyDescent="0.2">
      <c r="A22" s="35"/>
      <c r="B22" s="36"/>
      <c r="C22" s="51"/>
      <c r="D22" s="50"/>
      <c r="E22" s="61"/>
      <c r="F22" s="77"/>
      <c r="G22" s="69"/>
      <c r="H22" s="70" t="s">
        <v>6</v>
      </c>
      <c r="I22" s="3"/>
    </row>
    <row r="23" spans="1:9" ht="15.75" customHeight="1" x14ac:dyDescent="0.2">
      <c r="A23" s="35" t="s">
        <v>13</v>
      </c>
      <c r="B23" s="37" t="s">
        <v>14</v>
      </c>
      <c r="C23" s="51"/>
      <c r="D23" s="50"/>
      <c r="E23" s="62" t="s">
        <v>6</v>
      </c>
      <c r="F23" s="78"/>
      <c r="G23" s="71"/>
      <c r="H23" s="72" t="s">
        <v>6</v>
      </c>
      <c r="I23" s="3"/>
    </row>
    <row r="24" spans="1:9" ht="15.75" customHeight="1" x14ac:dyDescent="0.2">
      <c r="A24" s="35" t="s">
        <v>302</v>
      </c>
      <c r="B24" s="38" t="s">
        <v>310</v>
      </c>
      <c r="C24" s="53">
        <v>6</v>
      </c>
      <c r="D24" s="57">
        <v>45</v>
      </c>
      <c r="E24" s="63">
        <f t="shared" ref="E24:E33" si="0">C24*D24</f>
        <v>270</v>
      </c>
      <c r="F24" s="49"/>
      <c r="G24" s="73"/>
      <c r="H24" s="74">
        <f t="shared" ref="H24:H33" si="1">F24*G24</f>
        <v>0</v>
      </c>
      <c r="I24" s="3"/>
    </row>
    <row r="25" spans="1:9" ht="15.75" customHeight="1" x14ac:dyDescent="0.2">
      <c r="A25" s="35" t="s">
        <v>303</v>
      </c>
      <c r="B25" s="38" t="s">
        <v>311</v>
      </c>
      <c r="C25" s="53">
        <v>1</v>
      </c>
      <c r="D25" s="57">
        <v>41</v>
      </c>
      <c r="E25" s="63">
        <f t="shared" si="0"/>
        <v>41</v>
      </c>
      <c r="F25" s="49"/>
      <c r="G25" s="73"/>
      <c r="H25" s="74">
        <f t="shared" si="1"/>
        <v>0</v>
      </c>
      <c r="I25" s="3"/>
    </row>
    <row r="26" spans="1:9" ht="15.75" customHeight="1" x14ac:dyDescent="0.2">
      <c r="A26" s="35" t="s">
        <v>15</v>
      </c>
      <c r="B26" s="38" t="s">
        <v>16</v>
      </c>
      <c r="C26" s="53">
        <v>7</v>
      </c>
      <c r="D26" s="57">
        <v>14</v>
      </c>
      <c r="E26" s="63">
        <f t="shared" si="0"/>
        <v>98</v>
      </c>
      <c r="F26" s="49"/>
      <c r="G26" s="73"/>
      <c r="H26" s="74">
        <f t="shared" si="1"/>
        <v>0</v>
      </c>
      <c r="I26" s="3"/>
    </row>
    <row r="27" spans="1:9" ht="15.75" customHeight="1" x14ac:dyDescent="0.2">
      <c r="A27" s="35" t="s">
        <v>17</v>
      </c>
      <c r="B27" s="39" t="s">
        <v>18</v>
      </c>
      <c r="C27" s="54">
        <v>8</v>
      </c>
      <c r="D27" s="58">
        <v>5</v>
      </c>
      <c r="E27" s="64">
        <f t="shared" si="0"/>
        <v>40</v>
      </c>
      <c r="F27" s="49"/>
      <c r="G27" s="73"/>
      <c r="H27" s="74">
        <f t="shared" si="1"/>
        <v>0</v>
      </c>
      <c r="I27" s="3"/>
    </row>
    <row r="28" spans="1:9" ht="15.75" customHeight="1" x14ac:dyDescent="0.2">
      <c r="A28" s="35" t="s">
        <v>19</v>
      </c>
      <c r="B28" s="38" t="s">
        <v>20</v>
      </c>
      <c r="C28" s="53">
        <v>8</v>
      </c>
      <c r="D28" s="57">
        <v>20</v>
      </c>
      <c r="E28" s="64">
        <f t="shared" si="0"/>
        <v>160</v>
      </c>
      <c r="F28" s="49"/>
      <c r="G28" s="73"/>
      <c r="H28" s="74">
        <f t="shared" si="1"/>
        <v>0</v>
      </c>
      <c r="I28" s="3"/>
    </row>
    <row r="29" spans="1:9" ht="15.75" customHeight="1" x14ac:dyDescent="0.2">
      <c r="A29" s="35" t="s">
        <v>21</v>
      </c>
      <c r="B29" s="38" t="s">
        <v>22</v>
      </c>
      <c r="C29" s="53">
        <v>8</v>
      </c>
      <c r="D29" s="57">
        <v>5</v>
      </c>
      <c r="E29" s="64">
        <f t="shared" si="0"/>
        <v>40</v>
      </c>
      <c r="F29" s="49"/>
      <c r="G29" s="73"/>
      <c r="H29" s="74">
        <f t="shared" si="1"/>
        <v>0</v>
      </c>
      <c r="I29" s="3"/>
    </row>
    <row r="30" spans="1:9" ht="15.75" customHeight="1" x14ac:dyDescent="0.2">
      <c r="A30" s="35" t="s">
        <v>23</v>
      </c>
      <c r="B30" s="38" t="s">
        <v>327</v>
      </c>
      <c r="C30" s="53">
        <v>3</v>
      </c>
      <c r="D30" s="57">
        <v>30</v>
      </c>
      <c r="E30" s="64">
        <f t="shared" si="0"/>
        <v>90</v>
      </c>
      <c r="F30" s="49"/>
      <c r="G30" s="73"/>
      <c r="H30" s="74">
        <f t="shared" si="1"/>
        <v>0</v>
      </c>
      <c r="I30" s="3"/>
    </row>
    <row r="31" spans="1:9" ht="15.75" customHeight="1" x14ac:dyDescent="0.2">
      <c r="A31" s="35" t="s">
        <v>24</v>
      </c>
      <c r="B31" s="38" t="s">
        <v>304</v>
      </c>
      <c r="C31" s="53">
        <v>1</v>
      </c>
      <c r="D31" s="57">
        <v>30</v>
      </c>
      <c r="E31" s="64">
        <f t="shared" si="0"/>
        <v>30</v>
      </c>
      <c r="F31" s="49"/>
      <c r="G31" s="73"/>
      <c r="H31" s="74">
        <f t="shared" si="1"/>
        <v>0</v>
      </c>
      <c r="I31" s="3"/>
    </row>
    <row r="32" spans="1:9" ht="15.75" customHeight="1" x14ac:dyDescent="0.2">
      <c r="A32" s="35" t="s">
        <v>328</v>
      </c>
      <c r="B32" s="39" t="s">
        <v>331</v>
      </c>
      <c r="C32" s="54">
        <v>1</v>
      </c>
      <c r="D32" s="58">
        <v>20</v>
      </c>
      <c r="E32" s="64">
        <f t="shared" si="0"/>
        <v>20</v>
      </c>
      <c r="F32" s="416"/>
      <c r="G32" s="417"/>
      <c r="H32" s="74">
        <f t="shared" si="1"/>
        <v>0</v>
      </c>
      <c r="I32" s="3"/>
    </row>
    <row r="33" spans="1:9" ht="15.75" customHeight="1" x14ac:dyDescent="0.2">
      <c r="A33" s="35" t="s">
        <v>329</v>
      </c>
      <c r="B33" s="39" t="s">
        <v>330</v>
      </c>
      <c r="C33" s="54">
        <v>2</v>
      </c>
      <c r="D33" s="58">
        <v>15</v>
      </c>
      <c r="E33" s="64">
        <f t="shared" si="0"/>
        <v>30</v>
      </c>
      <c r="F33" s="416"/>
      <c r="G33" s="417"/>
      <c r="H33" s="74">
        <f t="shared" si="1"/>
        <v>0</v>
      </c>
      <c r="I33" s="3"/>
    </row>
    <row r="34" spans="1:9" ht="9.9499999999999993" customHeight="1" thickBot="1" x14ac:dyDescent="0.25">
      <c r="A34" s="40" t="s">
        <v>6</v>
      </c>
      <c r="B34" s="41" t="s">
        <v>6</v>
      </c>
      <c r="C34" s="55" t="s">
        <v>6</v>
      </c>
      <c r="D34" s="59" t="s">
        <v>6</v>
      </c>
      <c r="E34" s="65" t="s">
        <v>6</v>
      </c>
      <c r="F34" s="79" t="s">
        <v>6</v>
      </c>
      <c r="G34" s="75" t="s">
        <v>6</v>
      </c>
      <c r="H34" s="76" t="s">
        <v>6</v>
      </c>
      <c r="I34" s="3"/>
    </row>
    <row r="35" spans="1:9" ht="25.15" customHeight="1" thickBot="1" x14ac:dyDescent="0.25">
      <c r="A35" s="42"/>
      <c r="B35" s="81" t="s">
        <v>25</v>
      </c>
      <c r="C35" s="82">
        <v>8</v>
      </c>
      <c r="D35" s="83">
        <v>5</v>
      </c>
      <c r="E35" s="66">
        <f>C35*D35</f>
        <v>40</v>
      </c>
      <c r="F35" s="84"/>
      <c r="G35" s="85"/>
      <c r="H35" s="265">
        <f>F35*G35</f>
        <v>0</v>
      </c>
      <c r="I35" s="3"/>
    </row>
    <row r="36" spans="1:9" ht="15.75" customHeight="1" thickBot="1" x14ac:dyDescent="0.25">
      <c r="A36" s="208"/>
      <c r="B36" s="208" t="s">
        <v>6</v>
      </c>
      <c r="C36" s="209"/>
      <c r="D36" s="210"/>
      <c r="E36" s="210"/>
      <c r="F36" s="211" t="s">
        <v>6</v>
      </c>
      <c r="G36" s="210"/>
      <c r="H36" s="210" t="s">
        <v>6</v>
      </c>
      <c r="I36" s="3"/>
    </row>
    <row r="37" spans="1:9" s="26" customFormat="1" ht="15.75" customHeight="1" thickBot="1" x14ac:dyDescent="0.25">
      <c r="A37" s="103" t="s">
        <v>26</v>
      </c>
      <c r="B37" s="104" t="s">
        <v>27</v>
      </c>
      <c r="C37" s="105"/>
      <c r="D37" s="67"/>
      <c r="E37" s="68">
        <f>SUM(E38:E45)</f>
        <v>590</v>
      </c>
      <c r="F37" s="106" t="s">
        <v>6</v>
      </c>
      <c r="G37" s="67"/>
      <c r="H37" s="68">
        <f>SUM(H38:H45)</f>
        <v>0</v>
      </c>
      <c r="I37" s="25"/>
    </row>
    <row r="38" spans="1:9" s="26" customFormat="1" ht="9.9499999999999993" customHeight="1" x14ac:dyDescent="0.2">
      <c r="A38" s="86" t="s">
        <v>6</v>
      </c>
      <c r="B38" s="87" t="s">
        <v>6</v>
      </c>
      <c r="C38" s="90" t="s">
        <v>6</v>
      </c>
      <c r="D38" s="92" t="s">
        <v>6</v>
      </c>
      <c r="E38" s="93" t="s">
        <v>6</v>
      </c>
      <c r="F38" s="96" t="s">
        <v>6</v>
      </c>
      <c r="G38" s="97" t="s">
        <v>6</v>
      </c>
      <c r="H38" s="98" t="s">
        <v>6</v>
      </c>
      <c r="I38" s="25"/>
    </row>
    <row r="39" spans="1:9" s="26" customFormat="1" ht="15.75" customHeight="1" x14ac:dyDescent="0.2">
      <c r="A39" s="86" t="s">
        <v>28</v>
      </c>
      <c r="B39" s="87" t="s">
        <v>29</v>
      </c>
      <c r="C39" s="90">
        <v>1</v>
      </c>
      <c r="D39" s="92">
        <v>225</v>
      </c>
      <c r="E39" s="93">
        <f t="shared" ref="E39:E44" si="2">C39*D39</f>
        <v>225</v>
      </c>
      <c r="F39" s="96"/>
      <c r="G39" s="97"/>
      <c r="H39" s="99">
        <f t="shared" ref="H39:H44" si="3">F39*G39</f>
        <v>0</v>
      </c>
      <c r="I39" s="25"/>
    </row>
    <row r="40" spans="1:9" s="26" customFormat="1" ht="15.75" customHeight="1" x14ac:dyDescent="0.2">
      <c r="A40" s="86" t="s">
        <v>30</v>
      </c>
      <c r="B40" s="87" t="s">
        <v>31</v>
      </c>
      <c r="C40" s="90">
        <v>1</v>
      </c>
      <c r="D40" s="92">
        <v>30</v>
      </c>
      <c r="E40" s="93">
        <f t="shared" si="2"/>
        <v>30</v>
      </c>
      <c r="F40" s="96"/>
      <c r="G40" s="97"/>
      <c r="H40" s="99">
        <f t="shared" si="3"/>
        <v>0</v>
      </c>
      <c r="I40" s="25"/>
    </row>
    <row r="41" spans="1:9" s="26" customFormat="1" ht="15.75" customHeight="1" x14ac:dyDescent="0.2">
      <c r="A41" s="86" t="s">
        <v>32</v>
      </c>
      <c r="B41" s="87" t="s">
        <v>33</v>
      </c>
      <c r="C41" s="90">
        <v>1</v>
      </c>
      <c r="D41" s="92">
        <v>50</v>
      </c>
      <c r="E41" s="93">
        <f t="shared" si="2"/>
        <v>50</v>
      </c>
      <c r="F41" s="96"/>
      <c r="G41" s="97"/>
      <c r="H41" s="99">
        <f t="shared" si="3"/>
        <v>0</v>
      </c>
      <c r="I41" s="25"/>
    </row>
    <row r="42" spans="1:9" s="26" customFormat="1" ht="15.75" customHeight="1" x14ac:dyDescent="0.2">
      <c r="A42" s="86" t="s">
        <v>34</v>
      </c>
      <c r="B42" s="87" t="s">
        <v>35</v>
      </c>
      <c r="C42" s="90">
        <v>1</v>
      </c>
      <c r="D42" s="92">
        <v>50</v>
      </c>
      <c r="E42" s="93">
        <f t="shared" si="2"/>
        <v>50</v>
      </c>
      <c r="F42" s="96"/>
      <c r="G42" s="97"/>
      <c r="H42" s="99">
        <f t="shared" si="3"/>
        <v>0</v>
      </c>
      <c r="I42" s="25"/>
    </row>
    <row r="43" spans="1:9" s="26" customFormat="1" ht="15.75" customHeight="1" x14ac:dyDescent="0.2">
      <c r="A43" s="86" t="s">
        <v>36</v>
      </c>
      <c r="B43" s="87" t="s">
        <v>37</v>
      </c>
      <c r="C43" s="90">
        <v>1</v>
      </c>
      <c r="D43" s="92">
        <v>225</v>
      </c>
      <c r="E43" s="93">
        <f t="shared" si="2"/>
        <v>225</v>
      </c>
      <c r="F43" s="96"/>
      <c r="G43" s="97"/>
      <c r="H43" s="99">
        <f t="shared" si="3"/>
        <v>0</v>
      </c>
      <c r="I43" s="25"/>
    </row>
    <row r="44" spans="1:9" s="26" customFormat="1" ht="15.75" customHeight="1" x14ac:dyDescent="0.2">
      <c r="A44" s="86" t="s">
        <v>38</v>
      </c>
      <c r="B44" s="87" t="s">
        <v>39</v>
      </c>
      <c r="C44" s="90">
        <v>1</v>
      </c>
      <c r="D44" s="92">
        <v>10</v>
      </c>
      <c r="E44" s="93">
        <f t="shared" si="2"/>
        <v>10</v>
      </c>
      <c r="F44" s="96"/>
      <c r="G44" s="97"/>
      <c r="H44" s="99">
        <f t="shared" si="3"/>
        <v>0</v>
      </c>
      <c r="I44" s="25"/>
    </row>
    <row r="45" spans="1:9" s="26" customFormat="1" ht="9.9499999999999993" customHeight="1" thickBot="1" x14ac:dyDescent="0.25">
      <c r="A45" s="88" t="s">
        <v>6</v>
      </c>
      <c r="B45" s="89" t="s">
        <v>6</v>
      </c>
      <c r="C45" s="91" t="s">
        <v>6</v>
      </c>
      <c r="D45" s="94" t="s">
        <v>6</v>
      </c>
      <c r="E45" s="95" t="s">
        <v>6</v>
      </c>
      <c r="F45" s="100" t="s">
        <v>6</v>
      </c>
      <c r="G45" s="101" t="s">
        <v>6</v>
      </c>
      <c r="H45" s="102" t="s">
        <v>6</v>
      </c>
      <c r="I45" s="25"/>
    </row>
    <row r="46" spans="1:9" ht="15.75" customHeight="1" thickBot="1" x14ac:dyDescent="0.25">
      <c r="A46" s="208"/>
      <c r="B46" s="208"/>
      <c r="C46" s="209"/>
      <c r="D46" s="210"/>
      <c r="E46" s="210"/>
      <c r="F46" s="211"/>
      <c r="G46" s="210"/>
      <c r="H46" s="210"/>
      <c r="I46" s="3"/>
    </row>
    <row r="47" spans="1:9" ht="15.75" customHeight="1" thickBot="1" x14ac:dyDescent="0.25">
      <c r="A47" s="103" t="s">
        <v>40</v>
      </c>
      <c r="B47" s="104" t="s">
        <v>41</v>
      </c>
      <c r="C47" s="105"/>
      <c r="D47" s="67"/>
      <c r="E47" s="68">
        <f>SUM(E48:E64)</f>
        <v>142</v>
      </c>
      <c r="F47" s="149" t="s">
        <v>6</v>
      </c>
      <c r="G47" s="67"/>
      <c r="H47" s="68">
        <f>SUM(H48:H64)</f>
        <v>0</v>
      </c>
      <c r="I47" s="3"/>
    </row>
    <row r="48" spans="1:9" ht="9.9499999999999993" customHeight="1" x14ac:dyDescent="0.2">
      <c r="A48" s="107" t="s">
        <v>6</v>
      </c>
      <c r="B48" s="108" t="s">
        <v>6</v>
      </c>
      <c r="C48" s="117" t="s">
        <v>6</v>
      </c>
      <c r="D48" s="122" t="s">
        <v>6</v>
      </c>
      <c r="E48" s="123" t="s">
        <v>6</v>
      </c>
      <c r="F48" s="133" t="s">
        <v>6</v>
      </c>
      <c r="G48" s="138" t="s">
        <v>6</v>
      </c>
      <c r="H48" s="139" t="s">
        <v>6</v>
      </c>
      <c r="I48" s="3"/>
    </row>
    <row r="49" spans="1:9" ht="24" x14ac:dyDescent="0.2">
      <c r="A49" s="113" t="s">
        <v>42</v>
      </c>
      <c r="B49" s="114" t="s">
        <v>306</v>
      </c>
      <c r="C49" s="118" t="s">
        <v>6</v>
      </c>
      <c r="D49" s="124" t="s">
        <v>6</v>
      </c>
      <c r="E49" s="125" t="s">
        <v>6</v>
      </c>
      <c r="F49" s="134" t="s">
        <v>6</v>
      </c>
      <c r="G49" s="140" t="s">
        <v>6</v>
      </c>
      <c r="H49" s="141" t="s">
        <v>6</v>
      </c>
      <c r="I49" s="3"/>
    </row>
    <row r="50" spans="1:9" ht="15.75" customHeight="1" x14ac:dyDescent="0.2">
      <c r="A50" s="109" t="s">
        <v>43</v>
      </c>
      <c r="B50" s="110" t="s">
        <v>44</v>
      </c>
      <c r="C50" s="118">
        <v>1</v>
      </c>
      <c r="D50" s="124">
        <v>16</v>
      </c>
      <c r="E50" s="125">
        <f>C50*D50</f>
        <v>16</v>
      </c>
      <c r="F50" s="134"/>
      <c r="G50" s="140"/>
      <c r="H50" s="141">
        <f>F50*G50</f>
        <v>0</v>
      </c>
      <c r="I50" s="3"/>
    </row>
    <row r="51" spans="1:9" ht="15.75" customHeight="1" x14ac:dyDescent="0.2">
      <c r="A51" s="109" t="s">
        <v>45</v>
      </c>
      <c r="B51" s="110" t="s">
        <v>46</v>
      </c>
      <c r="C51" s="118">
        <v>1</v>
      </c>
      <c r="D51" s="124">
        <v>14</v>
      </c>
      <c r="E51" s="125">
        <f>C51*D51</f>
        <v>14</v>
      </c>
      <c r="F51" s="134"/>
      <c r="G51" s="140"/>
      <c r="H51" s="141">
        <f>F51*G51</f>
        <v>0</v>
      </c>
      <c r="I51" s="3"/>
    </row>
    <row r="52" spans="1:9" ht="15.75" customHeight="1" x14ac:dyDescent="0.2">
      <c r="A52" s="109" t="s">
        <v>47</v>
      </c>
      <c r="B52" s="110" t="s">
        <v>48</v>
      </c>
      <c r="C52" s="118">
        <v>1</v>
      </c>
      <c r="D52" s="124">
        <v>18</v>
      </c>
      <c r="E52" s="125">
        <f>C52*D52</f>
        <v>18</v>
      </c>
      <c r="F52" s="134"/>
      <c r="G52" s="140"/>
      <c r="H52" s="141">
        <f>F52*G52</f>
        <v>0</v>
      </c>
      <c r="I52" s="3"/>
    </row>
    <row r="53" spans="1:9" ht="9.9499999999999993" customHeight="1" x14ac:dyDescent="0.2">
      <c r="A53" s="109" t="s">
        <v>6</v>
      </c>
      <c r="B53" s="110"/>
      <c r="C53" s="118"/>
      <c r="D53" s="124"/>
      <c r="E53" s="125" t="s">
        <v>6</v>
      </c>
      <c r="F53" s="134"/>
      <c r="G53" s="140"/>
      <c r="H53" s="141" t="s">
        <v>6</v>
      </c>
      <c r="I53" s="3"/>
    </row>
    <row r="54" spans="1:9" ht="24" x14ac:dyDescent="0.2">
      <c r="A54" s="113" t="s">
        <v>49</v>
      </c>
      <c r="B54" s="114" t="s">
        <v>305</v>
      </c>
      <c r="C54" s="118"/>
      <c r="D54" s="124"/>
      <c r="E54" s="125" t="s">
        <v>6</v>
      </c>
      <c r="F54" s="134"/>
      <c r="G54" s="140"/>
      <c r="H54" s="141" t="s">
        <v>6</v>
      </c>
      <c r="I54" s="3"/>
    </row>
    <row r="55" spans="1:9" ht="15.75" customHeight="1" x14ac:dyDescent="0.2">
      <c r="A55" s="109" t="s">
        <v>50</v>
      </c>
      <c r="B55" s="110" t="s">
        <v>51</v>
      </c>
      <c r="C55" s="118">
        <v>1</v>
      </c>
      <c r="D55" s="124">
        <v>15</v>
      </c>
      <c r="E55" s="125">
        <f>C55*D55</f>
        <v>15</v>
      </c>
      <c r="F55" s="134"/>
      <c r="G55" s="140"/>
      <c r="H55" s="141">
        <f>F55*G55</f>
        <v>0</v>
      </c>
      <c r="I55" s="3"/>
    </row>
    <row r="56" spans="1:9" ht="15.75" customHeight="1" x14ac:dyDescent="0.2">
      <c r="A56" s="109" t="s">
        <v>52</v>
      </c>
      <c r="B56" s="110" t="s">
        <v>53</v>
      </c>
      <c r="C56" s="118">
        <v>1</v>
      </c>
      <c r="D56" s="124">
        <v>12</v>
      </c>
      <c r="E56" s="125">
        <f>C56*D56</f>
        <v>12</v>
      </c>
      <c r="F56" s="134"/>
      <c r="G56" s="140"/>
      <c r="H56" s="141">
        <f>F56*G56</f>
        <v>0</v>
      </c>
      <c r="I56" s="3"/>
    </row>
    <row r="57" spans="1:9" ht="15.75" customHeight="1" x14ac:dyDescent="0.2">
      <c r="A57" s="109" t="s">
        <v>54</v>
      </c>
      <c r="B57" s="110" t="s">
        <v>55</v>
      </c>
      <c r="C57" s="118">
        <v>1</v>
      </c>
      <c r="D57" s="124">
        <v>18</v>
      </c>
      <c r="E57" s="125">
        <f>C57*D57</f>
        <v>18</v>
      </c>
      <c r="F57" s="134"/>
      <c r="G57" s="140"/>
      <c r="H57" s="141">
        <f>F57*G57</f>
        <v>0</v>
      </c>
      <c r="I57" s="3"/>
    </row>
    <row r="58" spans="1:9" ht="15.75" customHeight="1" x14ac:dyDescent="0.2">
      <c r="A58" s="109" t="s">
        <v>56</v>
      </c>
      <c r="B58" s="110" t="s">
        <v>57</v>
      </c>
      <c r="C58" s="118">
        <v>1</v>
      </c>
      <c r="D58" s="124">
        <v>15</v>
      </c>
      <c r="E58" s="125">
        <f>C58*D58</f>
        <v>15</v>
      </c>
      <c r="F58" s="134"/>
      <c r="G58" s="140"/>
      <c r="H58" s="141">
        <f>F58*G58</f>
        <v>0</v>
      </c>
      <c r="I58" s="3"/>
    </row>
    <row r="59" spans="1:9" ht="15.75" customHeight="1" x14ac:dyDescent="0.2">
      <c r="A59" s="109" t="s">
        <v>58</v>
      </c>
      <c r="B59" s="110" t="s">
        <v>59</v>
      </c>
      <c r="C59" s="118">
        <v>1</v>
      </c>
      <c r="D59" s="124">
        <v>20</v>
      </c>
      <c r="E59" s="125">
        <f>C59*D59</f>
        <v>20</v>
      </c>
      <c r="F59" s="134"/>
      <c r="G59" s="140"/>
      <c r="H59" s="141">
        <f>F59*G59</f>
        <v>0</v>
      </c>
      <c r="I59" s="3"/>
    </row>
    <row r="60" spans="1:9" ht="9.9499999999999993" customHeight="1" x14ac:dyDescent="0.2">
      <c r="A60" s="109" t="s">
        <v>6</v>
      </c>
      <c r="B60" s="110"/>
      <c r="C60" s="118"/>
      <c r="D60" s="124"/>
      <c r="E60" s="125" t="s">
        <v>6</v>
      </c>
      <c r="F60" s="134"/>
      <c r="G60" s="140"/>
      <c r="H60" s="141" t="s">
        <v>6</v>
      </c>
      <c r="I60" s="3"/>
    </row>
    <row r="61" spans="1:9" ht="15.75" customHeight="1" x14ac:dyDescent="0.2">
      <c r="A61" s="113" t="s">
        <v>60</v>
      </c>
      <c r="B61" s="114" t="s">
        <v>307</v>
      </c>
      <c r="C61" s="118"/>
      <c r="D61" s="124"/>
      <c r="E61" s="125" t="s">
        <v>6</v>
      </c>
      <c r="F61" s="134"/>
      <c r="G61" s="140"/>
      <c r="H61" s="141" t="s">
        <v>6</v>
      </c>
      <c r="I61" s="3"/>
    </row>
    <row r="62" spans="1:9" ht="15.75" customHeight="1" x14ac:dyDescent="0.2">
      <c r="A62" s="109" t="s">
        <v>61</v>
      </c>
      <c r="B62" s="110" t="s">
        <v>62</v>
      </c>
      <c r="C62" s="118">
        <v>1</v>
      </c>
      <c r="D62" s="124">
        <v>7</v>
      </c>
      <c r="E62" s="125">
        <f>C62*D62</f>
        <v>7</v>
      </c>
      <c r="F62" s="134"/>
      <c r="G62" s="140"/>
      <c r="H62" s="141">
        <f>F62*G62</f>
        <v>0</v>
      </c>
      <c r="I62" s="3"/>
    </row>
    <row r="63" spans="1:9" ht="15.75" customHeight="1" x14ac:dyDescent="0.2">
      <c r="A63" s="109" t="s">
        <v>63</v>
      </c>
      <c r="B63" s="110" t="s">
        <v>64</v>
      </c>
      <c r="C63" s="118">
        <v>1</v>
      </c>
      <c r="D63" s="124">
        <v>7</v>
      </c>
      <c r="E63" s="125">
        <f>C63*D63</f>
        <v>7</v>
      </c>
      <c r="F63" s="134"/>
      <c r="G63" s="140"/>
      <c r="H63" s="141">
        <f>F63*G63</f>
        <v>0</v>
      </c>
      <c r="I63" s="3"/>
    </row>
    <row r="64" spans="1:9" ht="9.9499999999999993" customHeight="1" thickBot="1" x14ac:dyDescent="0.25">
      <c r="A64" s="111" t="s">
        <v>6</v>
      </c>
      <c r="B64" s="112" t="s">
        <v>6</v>
      </c>
      <c r="C64" s="119" t="s">
        <v>6</v>
      </c>
      <c r="D64" s="126" t="s">
        <v>6</v>
      </c>
      <c r="E64" s="127" t="s">
        <v>6</v>
      </c>
      <c r="F64" s="135" t="s">
        <v>6</v>
      </c>
      <c r="G64" s="142" t="s">
        <v>6</v>
      </c>
      <c r="H64" s="143" t="s">
        <v>6</v>
      </c>
      <c r="I64" s="3"/>
    </row>
    <row r="65" spans="1:9" ht="15.75" customHeight="1" thickBot="1" x14ac:dyDescent="0.25">
      <c r="A65" s="255"/>
      <c r="B65" s="255"/>
      <c r="C65" s="256"/>
      <c r="D65" s="257"/>
      <c r="E65" s="257"/>
      <c r="F65" s="258"/>
      <c r="G65" s="257"/>
      <c r="H65" s="257"/>
      <c r="I65" s="3"/>
    </row>
    <row r="66" spans="1:9" s="26" customFormat="1" ht="15.75" customHeight="1" thickBot="1" x14ac:dyDescent="0.25">
      <c r="A66" s="103" t="s">
        <v>65</v>
      </c>
      <c r="B66" s="104" t="s">
        <v>66</v>
      </c>
      <c r="C66" s="105"/>
      <c r="D66" s="67"/>
      <c r="E66" s="68">
        <f>SUM(E67:E82)</f>
        <v>162</v>
      </c>
      <c r="F66" s="149" t="s">
        <v>6</v>
      </c>
      <c r="G66" s="67"/>
      <c r="H66" s="68">
        <f>SUM(H67:H82)</f>
        <v>0</v>
      </c>
      <c r="I66" s="25"/>
    </row>
    <row r="67" spans="1:9" s="26" customFormat="1" ht="9.9499999999999993" customHeight="1" x14ac:dyDescent="0.2">
      <c r="A67" s="27" t="s">
        <v>6</v>
      </c>
      <c r="B67" s="28" t="s">
        <v>6</v>
      </c>
      <c r="C67" s="120" t="s">
        <v>6</v>
      </c>
      <c r="D67" s="128" t="s">
        <v>6</v>
      </c>
      <c r="E67" s="129" t="s">
        <v>6</v>
      </c>
      <c r="F67" s="136" t="s">
        <v>6</v>
      </c>
      <c r="G67" s="144" t="s">
        <v>6</v>
      </c>
      <c r="H67" s="145" t="s">
        <v>6</v>
      </c>
      <c r="I67" s="25"/>
    </row>
    <row r="68" spans="1:9" s="26" customFormat="1" ht="15.75" customHeight="1" x14ac:dyDescent="0.2">
      <c r="A68" s="115" t="s">
        <v>67</v>
      </c>
      <c r="B68" s="116" t="s">
        <v>68</v>
      </c>
      <c r="C68" s="31" t="s">
        <v>6</v>
      </c>
      <c r="D68" s="130" t="s">
        <v>6</v>
      </c>
      <c r="E68" s="129" t="s">
        <v>6</v>
      </c>
      <c r="F68" s="32" t="s">
        <v>6</v>
      </c>
      <c r="G68" s="146" t="s">
        <v>6</v>
      </c>
      <c r="H68" s="145" t="s">
        <v>6</v>
      </c>
      <c r="I68" s="25"/>
    </row>
    <row r="69" spans="1:9" s="26" customFormat="1" ht="15.75" customHeight="1" x14ac:dyDescent="0.2">
      <c r="A69" s="29" t="s">
        <v>69</v>
      </c>
      <c r="B69" s="30" t="s">
        <v>70</v>
      </c>
      <c r="C69" s="31">
        <v>1</v>
      </c>
      <c r="D69" s="130">
        <v>20</v>
      </c>
      <c r="E69" s="129">
        <f t="shared" ref="E69:E75" si="4">C69*D69</f>
        <v>20</v>
      </c>
      <c r="F69" s="32"/>
      <c r="G69" s="146"/>
      <c r="H69" s="145">
        <f>F69*G69</f>
        <v>0</v>
      </c>
      <c r="I69" s="25"/>
    </row>
    <row r="70" spans="1:9" s="26" customFormat="1" ht="15.75" customHeight="1" x14ac:dyDescent="0.2">
      <c r="A70" s="29" t="s">
        <v>72</v>
      </c>
      <c r="B70" s="30" t="s">
        <v>73</v>
      </c>
      <c r="C70" s="31">
        <v>1</v>
      </c>
      <c r="D70" s="130">
        <v>10</v>
      </c>
      <c r="E70" s="129">
        <f t="shared" si="4"/>
        <v>10</v>
      </c>
      <c r="F70" s="32"/>
      <c r="G70" s="146"/>
      <c r="H70" s="145">
        <f t="shared" ref="H70:H75" si="5">F70*G70</f>
        <v>0</v>
      </c>
      <c r="I70" s="25"/>
    </row>
    <row r="71" spans="1:9" s="26" customFormat="1" ht="15.75" customHeight="1" x14ac:dyDescent="0.2">
      <c r="A71" s="29" t="s">
        <v>74</v>
      </c>
      <c r="B71" s="30" t="s">
        <v>75</v>
      </c>
      <c r="C71" s="31">
        <v>1</v>
      </c>
      <c r="D71" s="130">
        <v>15</v>
      </c>
      <c r="E71" s="129">
        <f t="shared" si="4"/>
        <v>15</v>
      </c>
      <c r="F71" s="32"/>
      <c r="G71" s="146"/>
      <c r="H71" s="145">
        <f t="shared" si="5"/>
        <v>0</v>
      </c>
      <c r="I71" s="25"/>
    </row>
    <row r="72" spans="1:9" s="26" customFormat="1" ht="15.75" customHeight="1" x14ac:dyDescent="0.2">
      <c r="A72" s="29" t="s">
        <v>76</v>
      </c>
      <c r="B72" s="30" t="s">
        <v>77</v>
      </c>
      <c r="C72" s="31">
        <v>1</v>
      </c>
      <c r="D72" s="130">
        <v>15</v>
      </c>
      <c r="E72" s="129">
        <f t="shared" si="4"/>
        <v>15</v>
      </c>
      <c r="F72" s="32"/>
      <c r="G72" s="146"/>
      <c r="H72" s="145">
        <f t="shared" si="5"/>
        <v>0</v>
      </c>
      <c r="I72" s="25"/>
    </row>
    <row r="73" spans="1:9" s="26" customFormat="1" ht="15.75" customHeight="1" x14ac:dyDescent="0.2">
      <c r="A73" s="29" t="s">
        <v>78</v>
      </c>
      <c r="B73" s="30" t="s">
        <v>79</v>
      </c>
      <c r="C73" s="31">
        <v>1</v>
      </c>
      <c r="D73" s="130">
        <v>10</v>
      </c>
      <c r="E73" s="129">
        <f t="shared" si="4"/>
        <v>10</v>
      </c>
      <c r="F73" s="32"/>
      <c r="G73" s="146"/>
      <c r="H73" s="145">
        <f t="shared" si="5"/>
        <v>0</v>
      </c>
      <c r="I73" s="25"/>
    </row>
    <row r="74" spans="1:9" s="26" customFormat="1" ht="15.75" customHeight="1" x14ac:dyDescent="0.2">
      <c r="A74" s="29" t="s">
        <v>80</v>
      </c>
      <c r="B74" s="30" t="s">
        <v>81</v>
      </c>
      <c r="C74" s="31">
        <v>2</v>
      </c>
      <c r="D74" s="130">
        <v>15</v>
      </c>
      <c r="E74" s="129">
        <f t="shared" si="4"/>
        <v>30</v>
      </c>
      <c r="F74" s="32"/>
      <c r="G74" s="146"/>
      <c r="H74" s="145">
        <f t="shared" si="5"/>
        <v>0</v>
      </c>
      <c r="I74" s="25"/>
    </row>
    <row r="75" spans="1:9" s="26" customFormat="1" ht="15.75" customHeight="1" x14ac:dyDescent="0.2">
      <c r="A75" s="29" t="s">
        <v>83</v>
      </c>
      <c r="B75" s="30" t="s">
        <v>84</v>
      </c>
      <c r="C75" s="31">
        <v>1</v>
      </c>
      <c r="D75" s="130">
        <v>40</v>
      </c>
      <c r="E75" s="129">
        <f t="shared" si="4"/>
        <v>40</v>
      </c>
      <c r="F75" s="32"/>
      <c r="G75" s="146"/>
      <c r="H75" s="145">
        <f t="shared" si="5"/>
        <v>0</v>
      </c>
      <c r="I75" s="25"/>
    </row>
    <row r="76" spans="1:9" s="26" customFormat="1" ht="9.9499999999999993" customHeight="1" x14ac:dyDescent="0.2">
      <c r="A76" s="29" t="s">
        <v>6</v>
      </c>
      <c r="B76" s="30"/>
      <c r="C76" s="31"/>
      <c r="D76" s="130"/>
      <c r="E76" s="129"/>
      <c r="F76" s="32"/>
      <c r="G76" s="146"/>
      <c r="H76" s="145"/>
      <c r="I76" s="25"/>
    </row>
    <row r="77" spans="1:9" s="26" customFormat="1" ht="15.75" customHeight="1" x14ac:dyDescent="0.2">
      <c r="A77" s="115" t="s">
        <v>85</v>
      </c>
      <c r="B77" s="116" t="s">
        <v>86</v>
      </c>
      <c r="C77" s="31"/>
      <c r="D77" s="130"/>
      <c r="E77" s="129"/>
      <c r="F77" s="32"/>
      <c r="G77" s="146"/>
      <c r="H77" s="145"/>
      <c r="I77" s="25"/>
    </row>
    <row r="78" spans="1:9" s="26" customFormat="1" ht="15.75" customHeight="1" x14ac:dyDescent="0.2">
      <c r="A78" s="29" t="s">
        <v>87</v>
      </c>
      <c r="B78" s="30" t="s">
        <v>88</v>
      </c>
      <c r="C78" s="31">
        <v>2</v>
      </c>
      <c r="D78" s="130">
        <v>3.5</v>
      </c>
      <c r="E78" s="129">
        <f>C78*D78</f>
        <v>7</v>
      </c>
      <c r="F78" s="32"/>
      <c r="G78" s="146"/>
      <c r="H78" s="145">
        <f t="shared" ref="H78:H81" si="6">F78*G78</f>
        <v>0</v>
      </c>
      <c r="I78" s="25"/>
    </row>
    <row r="79" spans="1:9" s="26" customFormat="1" ht="15.75" customHeight="1" x14ac:dyDescent="0.2">
      <c r="A79" s="29" t="s">
        <v>89</v>
      </c>
      <c r="B79" s="30" t="s">
        <v>90</v>
      </c>
      <c r="C79" s="31">
        <v>1</v>
      </c>
      <c r="D79" s="130">
        <v>5</v>
      </c>
      <c r="E79" s="129">
        <f>C79*D79</f>
        <v>5</v>
      </c>
      <c r="F79" s="32"/>
      <c r="G79" s="146"/>
      <c r="H79" s="145">
        <f t="shared" si="6"/>
        <v>0</v>
      </c>
      <c r="I79" s="25"/>
    </row>
    <row r="80" spans="1:9" s="26" customFormat="1" ht="15.75" customHeight="1" x14ac:dyDescent="0.2">
      <c r="A80" s="29" t="s">
        <v>91</v>
      </c>
      <c r="B80" s="30" t="s">
        <v>92</v>
      </c>
      <c r="C80" s="31">
        <v>1</v>
      </c>
      <c r="D80" s="130">
        <v>5</v>
      </c>
      <c r="E80" s="129">
        <f>C80*D80</f>
        <v>5</v>
      </c>
      <c r="F80" s="32"/>
      <c r="G80" s="146"/>
      <c r="H80" s="145">
        <f t="shared" si="6"/>
        <v>0</v>
      </c>
      <c r="I80" s="25"/>
    </row>
    <row r="81" spans="1:9" s="26" customFormat="1" ht="15.75" customHeight="1" x14ac:dyDescent="0.2">
      <c r="A81" s="29" t="s">
        <v>93</v>
      </c>
      <c r="B81" s="30" t="s">
        <v>94</v>
      </c>
      <c r="C81" s="31">
        <v>1</v>
      </c>
      <c r="D81" s="130">
        <v>5</v>
      </c>
      <c r="E81" s="129">
        <f>C81*D81</f>
        <v>5</v>
      </c>
      <c r="F81" s="32"/>
      <c r="G81" s="146"/>
      <c r="H81" s="145">
        <f t="shared" si="6"/>
        <v>0</v>
      </c>
      <c r="I81" s="25"/>
    </row>
    <row r="82" spans="1:9" s="26" customFormat="1" ht="9.9499999999999993" customHeight="1" thickBot="1" x14ac:dyDescent="0.25">
      <c r="A82" s="33" t="s">
        <v>6</v>
      </c>
      <c r="B82" s="34" t="s">
        <v>6</v>
      </c>
      <c r="C82" s="121" t="s">
        <v>6</v>
      </c>
      <c r="D82" s="131" t="s">
        <v>6</v>
      </c>
      <c r="E82" s="132" t="s">
        <v>6</v>
      </c>
      <c r="F82" s="137" t="s">
        <v>6</v>
      </c>
      <c r="G82" s="147" t="s">
        <v>6</v>
      </c>
      <c r="H82" s="148" t="s">
        <v>6</v>
      </c>
      <c r="I82" s="25"/>
    </row>
    <row r="83" spans="1:9" ht="15.75" customHeight="1" thickBot="1" x14ac:dyDescent="0.25">
      <c r="A83" s="208"/>
      <c r="B83" s="208"/>
      <c r="C83" s="209"/>
      <c r="D83" s="210"/>
      <c r="E83" s="210"/>
      <c r="F83" s="211"/>
      <c r="G83" s="210"/>
      <c r="H83" s="210"/>
      <c r="I83" s="3"/>
    </row>
    <row r="84" spans="1:9" ht="15.75" customHeight="1" thickBot="1" x14ac:dyDescent="0.25">
      <c r="A84" s="103" t="s">
        <v>95</v>
      </c>
      <c r="B84" s="104" t="s">
        <v>96</v>
      </c>
      <c r="C84" s="105"/>
      <c r="D84" s="67"/>
      <c r="E84" s="68">
        <f>SUM(E87, E106, E116, E121)</f>
        <v>410</v>
      </c>
      <c r="F84" s="149" t="s">
        <v>6</v>
      </c>
      <c r="G84" s="67"/>
      <c r="H84" s="68">
        <f>SUM(H87, H106, H116, H121)</f>
        <v>0</v>
      </c>
      <c r="I84" s="3"/>
    </row>
    <row r="85" spans="1:9" ht="9.9499999999999993" customHeight="1" x14ac:dyDescent="0.2">
      <c r="A85" s="150" t="s">
        <v>6</v>
      </c>
      <c r="B85" s="151" t="s">
        <v>6</v>
      </c>
      <c r="C85" s="152" t="s">
        <v>6</v>
      </c>
      <c r="D85" s="153" t="s">
        <v>6</v>
      </c>
      <c r="E85" s="154" t="s">
        <v>6</v>
      </c>
      <c r="F85" s="168" t="s">
        <v>6</v>
      </c>
      <c r="G85" s="169" t="s">
        <v>6</v>
      </c>
      <c r="H85" s="170" t="s">
        <v>6</v>
      </c>
      <c r="I85" s="3"/>
    </row>
    <row r="86" spans="1:9" ht="15.75" customHeight="1" x14ac:dyDescent="0.2">
      <c r="A86" s="155" t="s">
        <v>97</v>
      </c>
      <c r="B86" s="156" t="s">
        <v>98</v>
      </c>
      <c r="C86" s="157" t="s">
        <v>6</v>
      </c>
      <c r="D86" s="158" t="s">
        <v>6</v>
      </c>
      <c r="E86" s="159">
        <f>SUM(E87:E103)</f>
        <v>584</v>
      </c>
      <c r="F86" s="171" t="s">
        <v>6</v>
      </c>
      <c r="G86" s="172" t="s">
        <v>6</v>
      </c>
      <c r="H86" s="173">
        <f>SUM(H87:H103)</f>
        <v>0</v>
      </c>
      <c r="I86" s="3"/>
    </row>
    <row r="87" spans="1:9" s="1" customFormat="1" ht="15.75" customHeight="1" x14ac:dyDescent="0.2">
      <c r="A87" s="160" t="s">
        <v>99</v>
      </c>
      <c r="B87" s="161" t="s">
        <v>100</v>
      </c>
      <c r="C87" s="157">
        <v>1</v>
      </c>
      <c r="D87" s="158">
        <v>250</v>
      </c>
      <c r="E87" s="162">
        <f t="shared" ref="E87:E103" si="7">C87*D87</f>
        <v>250</v>
      </c>
      <c r="F87" s="171"/>
      <c r="G87" s="172"/>
      <c r="H87" s="174">
        <f>F87*G87</f>
        <v>0</v>
      </c>
      <c r="I87" s="3"/>
    </row>
    <row r="88" spans="1:9" s="1" customFormat="1" ht="15.75" customHeight="1" x14ac:dyDescent="0.2">
      <c r="A88" s="160" t="s">
        <v>101</v>
      </c>
      <c r="B88" s="161" t="s">
        <v>102</v>
      </c>
      <c r="C88" s="157">
        <v>1</v>
      </c>
      <c r="D88" s="158">
        <v>20</v>
      </c>
      <c r="E88" s="162">
        <f t="shared" si="7"/>
        <v>20</v>
      </c>
      <c r="F88" s="171"/>
      <c r="G88" s="172"/>
      <c r="H88" s="174">
        <f t="shared" ref="H88:H103" si="8">F88*G88</f>
        <v>0</v>
      </c>
      <c r="I88" s="3"/>
    </row>
    <row r="89" spans="1:9" s="1" customFormat="1" ht="15.75" customHeight="1" x14ac:dyDescent="0.2">
      <c r="A89" s="160" t="s">
        <v>103</v>
      </c>
      <c r="B89" s="161" t="s">
        <v>104</v>
      </c>
      <c r="C89" s="157">
        <v>1</v>
      </c>
      <c r="D89" s="158">
        <v>105</v>
      </c>
      <c r="E89" s="162">
        <f t="shared" si="7"/>
        <v>105</v>
      </c>
      <c r="F89" s="171"/>
      <c r="G89" s="172"/>
      <c r="H89" s="174">
        <f t="shared" si="8"/>
        <v>0</v>
      </c>
      <c r="I89" s="3"/>
    </row>
    <row r="90" spans="1:9" s="1" customFormat="1" ht="15.75" customHeight="1" x14ac:dyDescent="0.2">
      <c r="A90" s="160" t="s">
        <v>105</v>
      </c>
      <c r="B90" s="161" t="s">
        <v>106</v>
      </c>
      <c r="C90" s="157">
        <v>1</v>
      </c>
      <c r="D90" s="158">
        <v>30</v>
      </c>
      <c r="E90" s="162">
        <f t="shared" si="7"/>
        <v>30</v>
      </c>
      <c r="F90" s="171"/>
      <c r="G90" s="172"/>
      <c r="H90" s="174">
        <f t="shared" si="8"/>
        <v>0</v>
      </c>
      <c r="I90" s="3"/>
    </row>
    <row r="91" spans="1:9" ht="24" x14ac:dyDescent="0.2">
      <c r="A91" s="160" t="s">
        <v>107</v>
      </c>
      <c r="B91" s="161" t="s">
        <v>108</v>
      </c>
      <c r="C91" s="157">
        <v>1</v>
      </c>
      <c r="D91" s="158">
        <v>20</v>
      </c>
      <c r="E91" s="162">
        <f t="shared" si="7"/>
        <v>20</v>
      </c>
      <c r="F91" s="171"/>
      <c r="G91" s="172"/>
      <c r="H91" s="174">
        <f t="shared" si="8"/>
        <v>0</v>
      </c>
      <c r="I91" s="3"/>
    </row>
    <row r="92" spans="1:9" ht="15.75" customHeight="1" x14ac:dyDescent="0.2">
      <c r="A92" s="160" t="s">
        <v>109</v>
      </c>
      <c r="B92" s="161" t="s">
        <v>110</v>
      </c>
      <c r="C92" s="157">
        <v>1</v>
      </c>
      <c r="D92" s="158">
        <v>5</v>
      </c>
      <c r="E92" s="162">
        <f t="shared" si="7"/>
        <v>5</v>
      </c>
      <c r="F92" s="171"/>
      <c r="G92" s="172"/>
      <c r="H92" s="174">
        <f t="shared" si="8"/>
        <v>0</v>
      </c>
      <c r="I92" s="3"/>
    </row>
    <row r="93" spans="1:9" ht="15.75" customHeight="1" x14ac:dyDescent="0.2">
      <c r="A93" s="160" t="s">
        <v>111</v>
      </c>
      <c r="B93" s="161" t="s">
        <v>112</v>
      </c>
      <c r="C93" s="157">
        <v>1</v>
      </c>
      <c r="D93" s="158">
        <v>10</v>
      </c>
      <c r="E93" s="162">
        <f t="shared" si="7"/>
        <v>10</v>
      </c>
      <c r="F93" s="171"/>
      <c r="G93" s="172"/>
      <c r="H93" s="174">
        <f t="shared" si="8"/>
        <v>0</v>
      </c>
      <c r="I93" s="3"/>
    </row>
    <row r="94" spans="1:9" ht="15.75" customHeight="1" x14ac:dyDescent="0.2">
      <c r="A94" s="160" t="s">
        <v>113</v>
      </c>
      <c r="B94" s="161" t="s">
        <v>114</v>
      </c>
      <c r="C94" s="157">
        <v>1</v>
      </c>
      <c r="D94" s="158">
        <v>10</v>
      </c>
      <c r="E94" s="162">
        <f t="shared" si="7"/>
        <v>10</v>
      </c>
      <c r="F94" s="171"/>
      <c r="G94" s="172"/>
      <c r="H94" s="174">
        <f t="shared" si="8"/>
        <v>0</v>
      </c>
      <c r="I94" s="3"/>
    </row>
    <row r="95" spans="1:9" ht="15.75" customHeight="1" x14ac:dyDescent="0.2">
      <c r="A95" s="160" t="s">
        <v>115</v>
      </c>
      <c r="B95" s="161" t="s">
        <v>116</v>
      </c>
      <c r="C95" s="157">
        <v>1</v>
      </c>
      <c r="D95" s="158">
        <v>7</v>
      </c>
      <c r="E95" s="162">
        <f t="shared" si="7"/>
        <v>7</v>
      </c>
      <c r="F95" s="171"/>
      <c r="G95" s="172"/>
      <c r="H95" s="174">
        <f t="shared" si="8"/>
        <v>0</v>
      </c>
      <c r="I95" s="3"/>
    </row>
    <row r="96" spans="1:9" ht="24" x14ac:dyDescent="0.2">
      <c r="A96" s="160" t="s">
        <v>117</v>
      </c>
      <c r="B96" s="161" t="s">
        <v>118</v>
      </c>
      <c r="C96" s="157">
        <v>1</v>
      </c>
      <c r="D96" s="158">
        <v>7</v>
      </c>
      <c r="E96" s="162">
        <f t="shared" si="7"/>
        <v>7</v>
      </c>
      <c r="F96" s="171"/>
      <c r="G96" s="172"/>
      <c r="H96" s="174">
        <f t="shared" si="8"/>
        <v>0</v>
      </c>
      <c r="I96" s="3"/>
    </row>
    <row r="97" spans="1:9" ht="15.75" customHeight="1" x14ac:dyDescent="0.2">
      <c r="A97" s="160" t="s">
        <v>119</v>
      </c>
      <c r="B97" s="161" t="s">
        <v>120</v>
      </c>
      <c r="C97" s="157">
        <v>1</v>
      </c>
      <c r="D97" s="158">
        <v>20</v>
      </c>
      <c r="E97" s="162">
        <f t="shared" si="7"/>
        <v>20</v>
      </c>
      <c r="F97" s="171"/>
      <c r="G97" s="172"/>
      <c r="H97" s="174">
        <f t="shared" si="8"/>
        <v>0</v>
      </c>
      <c r="I97" s="3"/>
    </row>
    <row r="98" spans="1:9" ht="15.75" customHeight="1" x14ac:dyDescent="0.2">
      <c r="A98" s="160" t="s">
        <v>121</v>
      </c>
      <c r="B98" s="161" t="s">
        <v>122</v>
      </c>
      <c r="C98" s="157">
        <v>1</v>
      </c>
      <c r="D98" s="158">
        <v>30</v>
      </c>
      <c r="E98" s="162">
        <f t="shared" si="7"/>
        <v>30</v>
      </c>
      <c r="F98" s="171"/>
      <c r="G98" s="172"/>
      <c r="H98" s="174">
        <f t="shared" si="8"/>
        <v>0</v>
      </c>
      <c r="I98" s="3"/>
    </row>
    <row r="99" spans="1:9" ht="15.75" customHeight="1" x14ac:dyDescent="0.2">
      <c r="A99" s="160" t="s">
        <v>123</v>
      </c>
      <c r="B99" s="161" t="s">
        <v>124</v>
      </c>
      <c r="C99" s="157">
        <v>1</v>
      </c>
      <c r="D99" s="158">
        <v>20</v>
      </c>
      <c r="E99" s="162">
        <f t="shared" si="7"/>
        <v>20</v>
      </c>
      <c r="F99" s="171"/>
      <c r="G99" s="172"/>
      <c r="H99" s="174">
        <f t="shared" si="8"/>
        <v>0</v>
      </c>
      <c r="I99" s="3"/>
    </row>
    <row r="100" spans="1:9" ht="24" x14ac:dyDescent="0.2">
      <c r="A100" s="160" t="s">
        <v>125</v>
      </c>
      <c r="B100" s="161" t="s">
        <v>126</v>
      </c>
      <c r="C100" s="157">
        <v>1</v>
      </c>
      <c r="D100" s="158">
        <v>20</v>
      </c>
      <c r="E100" s="162">
        <f t="shared" si="7"/>
        <v>20</v>
      </c>
      <c r="F100" s="171"/>
      <c r="G100" s="172"/>
      <c r="H100" s="174">
        <f t="shared" si="8"/>
        <v>0</v>
      </c>
      <c r="I100" s="3"/>
    </row>
    <row r="101" spans="1:9" ht="24" x14ac:dyDescent="0.2">
      <c r="A101" s="160" t="s">
        <v>127</v>
      </c>
      <c r="B101" s="161" t="s">
        <v>128</v>
      </c>
      <c r="C101" s="157">
        <v>1</v>
      </c>
      <c r="D101" s="158">
        <v>10</v>
      </c>
      <c r="E101" s="162">
        <f t="shared" si="7"/>
        <v>10</v>
      </c>
      <c r="F101" s="171"/>
      <c r="G101" s="172"/>
      <c r="H101" s="174">
        <f t="shared" si="8"/>
        <v>0</v>
      </c>
      <c r="I101" s="3"/>
    </row>
    <row r="102" spans="1:9" ht="15.75" customHeight="1" x14ac:dyDescent="0.2">
      <c r="A102" s="160" t="s">
        <v>129</v>
      </c>
      <c r="B102" s="161" t="s">
        <v>130</v>
      </c>
      <c r="C102" s="157">
        <v>1</v>
      </c>
      <c r="D102" s="158">
        <v>10</v>
      </c>
      <c r="E102" s="162">
        <f t="shared" si="7"/>
        <v>10</v>
      </c>
      <c r="F102" s="171"/>
      <c r="G102" s="172"/>
      <c r="H102" s="174">
        <f t="shared" si="8"/>
        <v>0</v>
      </c>
      <c r="I102" s="3"/>
    </row>
    <row r="103" spans="1:9" ht="15.75" customHeight="1" x14ac:dyDescent="0.2">
      <c r="A103" s="160" t="s">
        <v>131</v>
      </c>
      <c r="B103" s="161" t="s">
        <v>132</v>
      </c>
      <c r="C103" s="157">
        <v>1</v>
      </c>
      <c r="D103" s="158">
        <v>10</v>
      </c>
      <c r="E103" s="162">
        <f t="shared" si="7"/>
        <v>10</v>
      </c>
      <c r="F103" s="171"/>
      <c r="G103" s="172"/>
      <c r="H103" s="174">
        <f t="shared" si="8"/>
        <v>0</v>
      </c>
      <c r="I103" s="3"/>
    </row>
    <row r="104" spans="1:9" ht="9.9499999999999993" customHeight="1" x14ac:dyDescent="0.2">
      <c r="A104" s="160"/>
      <c r="B104" s="161"/>
      <c r="C104" s="157"/>
      <c r="D104" s="158"/>
      <c r="E104" s="162"/>
      <c r="F104" s="171"/>
      <c r="G104" s="172"/>
      <c r="H104" s="174"/>
      <c r="I104" s="3"/>
    </row>
    <row r="105" spans="1:9" ht="15.75" customHeight="1" x14ac:dyDescent="0.2">
      <c r="A105" s="155" t="s">
        <v>133</v>
      </c>
      <c r="B105" s="156" t="s">
        <v>134</v>
      </c>
      <c r="C105" s="157" t="s">
        <v>6</v>
      </c>
      <c r="D105" s="158" t="s">
        <v>6</v>
      </c>
      <c r="E105" s="159">
        <f>SUM(E106:E113)</f>
        <v>212</v>
      </c>
      <c r="F105" s="171" t="s">
        <v>6</v>
      </c>
      <c r="G105" s="172" t="s">
        <v>6</v>
      </c>
      <c r="H105" s="173">
        <f>SUM(H106:H113)</f>
        <v>0</v>
      </c>
      <c r="I105" s="3"/>
    </row>
    <row r="106" spans="1:9" ht="15.75" customHeight="1" x14ac:dyDescent="0.2">
      <c r="A106" s="160" t="s">
        <v>135</v>
      </c>
      <c r="B106" s="161" t="s">
        <v>136</v>
      </c>
      <c r="C106" s="157">
        <v>1</v>
      </c>
      <c r="D106" s="158">
        <v>30</v>
      </c>
      <c r="E106" s="162">
        <f t="shared" ref="E106:E113" si="9">C106*D106</f>
        <v>30</v>
      </c>
      <c r="F106" s="171"/>
      <c r="G106" s="172"/>
      <c r="H106" s="174">
        <f t="shared" ref="H106:H113" si="10">F106*G106</f>
        <v>0</v>
      </c>
      <c r="I106" s="3"/>
    </row>
    <row r="107" spans="1:9" ht="15.75" customHeight="1" x14ac:dyDescent="0.2">
      <c r="A107" s="160" t="s">
        <v>137</v>
      </c>
      <c r="B107" s="161" t="s">
        <v>138</v>
      </c>
      <c r="C107" s="157">
        <v>1</v>
      </c>
      <c r="D107" s="158">
        <v>20</v>
      </c>
      <c r="E107" s="162">
        <f t="shared" si="9"/>
        <v>20</v>
      </c>
      <c r="F107" s="171"/>
      <c r="G107" s="172"/>
      <c r="H107" s="174">
        <f t="shared" si="10"/>
        <v>0</v>
      </c>
      <c r="I107" s="3"/>
    </row>
    <row r="108" spans="1:9" ht="15.75" customHeight="1" x14ac:dyDescent="0.2">
      <c r="A108" s="160" t="s">
        <v>139</v>
      </c>
      <c r="B108" s="161" t="s">
        <v>140</v>
      </c>
      <c r="C108" s="157">
        <v>1</v>
      </c>
      <c r="D108" s="158">
        <v>30</v>
      </c>
      <c r="E108" s="162">
        <f t="shared" si="9"/>
        <v>30</v>
      </c>
      <c r="F108" s="171"/>
      <c r="G108" s="172"/>
      <c r="H108" s="174">
        <f t="shared" si="10"/>
        <v>0</v>
      </c>
      <c r="I108" s="3"/>
    </row>
    <row r="109" spans="1:9" ht="15.75" customHeight="1" x14ac:dyDescent="0.2">
      <c r="A109" s="160" t="s">
        <v>141</v>
      </c>
      <c r="B109" s="161" t="s">
        <v>142</v>
      </c>
      <c r="C109" s="157">
        <v>1</v>
      </c>
      <c r="D109" s="158">
        <v>10</v>
      </c>
      <c r="E109" s="162">
        <f t="shared" si="9"/>
        <v>10</v>
      </c>
      <c r="F109" s="171"/>
      <c r="G109" s="172"/>
      <c r="H109" s="174">
        <f t="shared" si="10"/>
        <v>0</v>
      </c>
      <c r="I109" s="3"/>
    </row>
    <row r="110" spans="1:9" ht="15.75" customHeight="1" x14ac:dyDescent="0.2">
      <c r="A110" s="160" t="s">
        <v>143</v>
      </c>
      <c r="B110" s="161" t="s">
        <v>144</v>
      </c>
      <c r="C110" s="157">
        <v>1</v>
      </c>
      <c r="D110" s="158">
        <v>20</v>
      </c>
      <c r="E110" s="162">
        <f t="shared" si="9"/>
        <v>20</v>
      </c>
      <c r="F110" s="171"/>
      <c r="G110" s="172"/>
      <c r="H110" s="174">
        <f t="shared" si="10"/>
        <v>0</v>
      </c>
      <c r="I110" s="3"/>
    </row>
    <row r="111" spans="1:9" ht="15.75" customHeight="1" x14ac:dyDescent="0.2">
      <c r="A111" s="160" t="s">
        <v>145</v>
      </c>
      <c r="B111" s="161" t="s">
        <v>146</v>
      </c>
      <c r="C111" s="157">
        <v>1</v>
      </c>
      <c r="D111" s="158">
        <v>50</v>
      </c>
      <c r="E111" s="162">
        <f t="shared" si="9"/>
        <v>50</v>
      </c>
      <c r="F111" s="171"/>
      <c r="G111" s="172"/>
      <c r="H111" s="174">
        <f t="shared" si="10"/>
        <v>0</v>
      </c>
      <c r="I111" s="3"/>
    </row>
    <row r="112" spans="1:9" ht="15.75" customHeight="1" x14ac:dyDescent="0.2">
      <c r="A112" s="160" t="s">
        <v>147</v>
      </c>
      <c r="B112" s="161" t="s">
        <v>148</v>
      </c>
      <c r="C112" s="157">
        <v>1</v>
      </c>
      <c r="D112" s="158">
        <v>30</v>
      </c>
      <c r="E112" s="162">
        <f t="shared" si="9"/>
        <v>30</v>
      </c>
      <c r="F112" s="171"/>
      <c r="G112" s="172"/>
      <c r="H112" s="174">
        <f t="shared" si="10"/>
        <v>0</v>
      </c>
      <c r="I112" s="3"/>
    </row>
    <row r="113" spans="1:9" ht="15.75" customHeight="1" x14ac:dyDescent="0.2">
      <c r="A113" s="160" t="s">
        <v>149</v>
      </c>
      <c r="B113" s="161" t="s">
        <v>150</v>
      </c>
      <c r="C113" s="157">
        <v>1</v>
      </c>
      <c r="D113" s="158">
        <v>22</v>
      </c>
      <c r="E113" s="162">
        <f t="shared" si="9"/>
        <v>22</v>
      </c>
      <c r="F113" s="171"/>
      <c r="G113" s="172"/>
      <c r="H113" s="174">
        <f t="shared" si="10"/>
        <v>0</v>
      </c>
      <c r="I113" s="3"/>
    </row>
    <row r="114" spans="1:9" ht="9.9499999999999993" customHeight="1" x14ac:dyDescent="0.2">
      <c r="A114" s="160" t="s">
        <v>6</v>
      </c>
      <c r="B114" s="161"/>
      <c r="C114" s="157"/>
      <c r="D114" s="158"/>
      <c r="E114" s="162"/>
      <c r="F114" s="171"/>
      <c r="G114" s="172"/>
      <c r="H114" s="174"/>
      <c r="I114" s="3"/>
    </row>
    <row r="115" spans="1:9" ht="15.75" customHeight="1" x14ac:dyDescent="0.2">
      <c r="A115" s="155" t="s">
        <v>151</v>
      </c>
      <c r="B115" s="156" t="s">
        <v>152</v>
      </c>
      <c r="C115" s="157" t="s">
        <v>6</v>
      </c>
      <c r="D115" s="158" t="s">
        <v>6</v>
      </c>
      <c r="E115" s="159">
        <f>SUM(E116:E118)</f>
        <v>95</v>
      </c>
      <c r="F115" s="171" t="s">
        <v>6</v>
      </c>
      <c r="G115" s="172" t="s">
        <v>6</v>
      </c>
      <c r="H115" s="173">
        <f>SUM(H116:H118)</f>
        <v>0</v>
      </c>
      <c r="I115" s="3"/>
    </row>
    <row r="116" spans="1:9" ht="15.75" customHeight="1" x14ac:dyDescent="0.2">
      <c r="A116" s="160" t="s">
        <v>153</v>
      </c>
      <c r="B116" s="161" t="s">
        <v>154</v>
      </c>
      <c r="C116" s="157">
        <v>1</v>
      </c>
      <c r="D116" s="158">
        <v>50</v>
      </c>
      <c r="E116" s="162">
        <f>C116*D116</f>
        <v>50</v>
      </c>
      <c r="F116" s="171"/>
      <c r="G116" s="172"/>
      <c r="H116" s="174">
        <f t="shared" ref="H116:H118" si="11">F116*G116</f>
        <v>0</v>
      </c>
      <c r="I116" s="3"/>
    </row>
    <row r="117" spans="1:9" ht="15.75" customHeight="1" x14ac:dyDescent="0.2">
      <c r="A117" s="160" t="s">
        <v>155</v>
      </c>
      <c r="B117" s="161" t="s">
        <v>156</v>
      </c>
      <c r="C117" s="157">
        <v>1</v>
      </c>
      <c r="D117" s="158">
        <v>15</v>
      </c>
      <c r="E117" s="162">
        <f>C117*D117</f>
        <v>15</v>
      </c>
      <c r="F117" s="171"/>
      <c r="G117" s="172"/>
      <c r="H117" s="174">
        <f t="shared" si="11"/>
        <v>0</v>
      </c>
      <c r="I117" s="3"/>
    </row>
    <row r="118" spans="1:9" ht="15.75" customHeight="1" x14ac:dyDescent="0.2">
      <c r="A118" s="160" t="s">
        <v>157</v>
      </c>
      <c r="B118" s="161" t="s">
        <v>88</v>
      </c>
      <c r="C118" s="157">
        <v>2</v>
      </c>
      <c r="D118" s="158">
        <v>15</v>
      </c>
      <c r="E118" s="162">
        <f>C118*D118</f>
        <v>30</v>
      </c>
      <c r="F118" s="171"/>
      <c r="G118" s="172"/>
      <c r="H118" s="174">
        <f t="shared" si="11"/>
        <v>0</v>
      </c>
      <c r="I118" s="3"/>
    </row>
    <row r="119" spans="1:9" ht="9.9499999999999993" customHeight="1" x14ac:dyDescent="0.2">
      <c r="A119" s="160"/>
      <c r="B119" s="161"/>
      <c r="C119" s="157"/>
      <c r="D119" s="158"/>
      <c r="E119" s="162"/>
      <c r="F119" s="171"/>
      <c r="G119" s="172"/>
      <c r="H119" s="174"/>
      <c r="I119" s="3"/>
    </row>
    <row r="120" spans="1:9" ht="15.75" customHeight="1" x14ac:dyDescent="0.2">
      <c r="A120" s="155" t="s">
        <v>158</v>
      </c>
      <c r="B120" s="156" t="s">
        <v>159</v>
      </c>
      <c r="C120" s="157" t="s">
        <v>6</v>
      </c>
      <c r="D120" s="158" t="s">
        <v>6</v>
      </c>
      <c r="E120" s="159">
        <f>SUM(E121:E129)</f>
        <v>505</v>
      </c>
      <c r="F120" s="171" t="s">
        <v>6</v>
      </c>
      <c r="G120" s="172" t="s">
        <v>6</v>
      </c>
      <c r="H120" s="173">
        <f>SUM(H121:H129)</f>
        <v>0</v>
      </c>
      <c r="I120" s="3"/>
    </row>
    <row r="121" spans="1:9" ht="15.75" customHeight="1" x14ac:dyDescent="0.2">
      <c r="A121" s="160" t="s">
        <v>160</v>
      </c>
      <c r="B121" s="161" t="s">
        <v>161</v>
      </c>
      <c r="C121" s="157">
        <v>1</v>
      </c>
      <c r="D121" s="158">
        <v>80</v>
      </c>
      <c r="E121" s="162">
        <f t="shared" ref="E121:E129" si="12">C121*D121</f>
        <v>80</v>
      </c>
      <c r="F121" s="171"/>
      <c r="G121" s="172"/>
      <c r="H121" s="174">
        <f t="shared" ref="H121:H129" si="13">F121*G121</f>
        <v>0</v>
      </c>
      <c r="I121" s="3"/>
    </row>
    <row r="122" spans="1:9" ht="15.75" customHeight="1" x14ac:dyDescent="0.2">
      <c r="A122" s="160" t="s">
        <v>162</v>
      </c>
      <c r="B122" s="161" t="s">
        <v>163</v>
      </c>
      <c r="C122" s="157">
        <v>1</v>
      </c>
      <c r="D122" s="158">
        <v>30</v>
      </c>
      <c r="E122" s="162">
        <f t="shared" si="12"/>
        <v>30</v>
      </c>
      <c r="F122" s="171"/>
      <c r="G122" s="172"/>
      <c r="H122" s="174">
        <f t="shared" si="13"/>
        <v>0</v>
      </c>
      <c r="I122" s="3"/>
    </row>
    <row r="123" spans="1:9" ht="15.75" customHeight="1" x14ac:dyDescent="0.2">
      <c r="A123" s="160" t="s">
        <v>164</v>
      </c>
      <c r="B123" s="161" t="s">
        <v>165</v>
      </c>
      <c r="C123" s="157">
        <v>1</v>
      </c>
      <c r="D123" s="158">
        <v>30</v>
      </c>
      <c r="E123" s="162">
        <f t="shared" si="12"/>
        <v>30</v>
      </c>
      <c r="F123" s="171"/>
      <c r="G123" s="172"/>
      <c r="H123" s="174">
        <f t="shared" si="13"/>
        <v>0</v>
      </c>
      <c r="I123" s="3"/>
    </row>
    <row r="124" spans="1:9" ht="15.75" customHeight="1" x14ac:dyDescent="0.2">
      <c r="A124" s="160" t="s">
        <v>166</v>
      </c>
      <c r="B124" s="161" t="s">
        <v>167</v>
      </c>
      <c r="C124" s="157">
        <v>1</v>
      </c>
      <c r="D124" s="158">
        <v>20</v>
      </c>
      <c r="E124" s="162">
        <f t="shared" si="12"/>
        <v>20</v>
      </c>
      <c r="F124" s="171"/>
      <c r="G124" s="172"/>
      <c r="H124" s="174">
        <f t="shared" si="13"/>
        <v>0</v>
      </c>
      <c r="I124" s="3"/>
    </row>
    <row r="125" spans="1:9" ht="15.75" customHeight="1" x14ac:dyDescent="0.2">
      <c r="A125" s="160" t="s">
        <v>168</v>
      </c>
      <c r="B125" s="161" t="s">
        <v>169</v>
      </c>
      <c r="C125" s="157">
        <v>1</v>
      </c>
      <c r="D125" s="158">
        <v>20</v>
      </c>
      <c r="E125" s="162">
        <f t="shared" si="12"/>
        <v>20</v>
      </c>
      <c r="F125" s="171"/>
      <c r="G125" s="172"/>
      <c r="H125" s="174">
        <f t="shared" si="13"/>
        <v>0</v>
      </c>
      <c r="I125" s="3"/>
    </row>
    <row r="126" spans="1:9" ht="15.75" customHeight="1" x14ac:dyDescent="0.2">
      <c r="A126" s="160" t="s">
        <v>170</v>
      </c>
      <c r="B126" s="161" t="s">
        <v>171</v>
      </c>
      <c r="C126" s="157">
        <v>1</v>
      </c>
      <c r="D126" s="158">
        <v>20</v>
      </c>
      <c r="E126" s="162">
        <f t="shared" si="12"/>
        <v>20</v>
      </c>
      <c r="F126" s="171"/>
      <c r="G126" s="172"/>
      <c r="H126" s="174">
        <f t="shared" si="13"/>
        <v>0</v>
      </c>
      <c r="I126" s="3"/>
    </row>
    <row r="127" spans="1:9" ht="15.75" customHeight="1" x14ac:dyDescent="0.2">
      <c r="A127" s="160" t="s">
        <v>172</v>
      </c>
      <c r="B127" s="161" t="s">
        <v>173</v>
      </c>
      <c r="C127" s="157">
        <v>1</v>
      </c>
      <c r="D127" s="158">
        <v>15</v>
      </c>
      <c r="E127" s="162">
        <f t="shared" si="12"/>
        <v>15</v>
      </c>
      <c r="F127" s="171"/>
      <c r="G127" s="172"/>
      <c r="H127" s="174">
        <f t="shared" si="13"/>
        <v>0</v>
      </c>
      <c r="I127" s="3"/>
    </row>
    <row r="128" spans="1:9" ht="15.75" customHeight="1" x14ac:dyDescent="0.2">
      <c r="A128" s="160" t="s">
        <v>174</v>
      </c>
      <c r="B128" s="161" t="s">
        <v>175</v>
      </c>
      <c r="C128" s="157">
        <v>1</v>
      </c>
      <c r="D128" s="158">
        <v>15</v>
      </c>
      <c r="E128" s="162">
        <f t="shared" si="12"/>
        <v>15</v>
      </c>
      <c r="F128" s="171"/>
      <c r="G128" s="172"/>
      <c r="H128" s="174">
        <f t="shared" si="13"/>
        <v>0</v>
      </c>
      <c r="I128" s="3"/>
    </row>
    <row r="129" spans="1:9" ht="15.75" customHeight="1" x14ac:dyDescent="0.2">
      <c r="A129" s="160" t="s">
        <v>176</v>
      </c>
      <c r="B129" s="161" t="s">
        <v>177</v>
      </c>
      <c r="C129" s="157">
        <v>1</v>
      </c>
      <c r="D129" s="158">
        <v>275</v>
      </c>
      <c r="E129" s="162">
        <f t="shared" si="12"/>
        <v>275</v>
      </c>
      <c r="F129" s="171"/>
      <c r="G129" s="172"/>
      <c r="H129" s="174">
        <f t="shared" si="13"/>
        <v>0</v>
      </c>
      <c r="I129" s="3"/>
    </row>
    <row r="130" spans="1:9" ht="9.9499999999999993" customHeight="1" thickBot="1" x14ac:dyDescent="0.25">
      <c r="A130" s="163" t="s">
        <v>6</v>
      </c>
      <c r="B130" s="164" t="s">
        <v>6</v>
      </c>
      <c r="C130" s="165" t="s">
        <v>6</v>
      </c>
      <c r="D130" s="166" t="s">
        <v>6</v>
      </c>
      <c r="E130" s="167" t="s">
        <v>6</v>
      </c>
      <c r="F130" s="175" t="s">
        <v>6</v>
      </c>
      <c r="G130" s="176" t="s">
        <v>6</v>
      </c>
      <c r="H130" s="177" t="s">
        <v>6</v>
      </c>
      <c r="I130" s="3"/>
    </row>
    <row r="131" spans="1:9" ht="15.75" customHeight="1" thickBot="1" x14ac:dyDescent="0.25">
      <c r="A131" s="212"/>
      <c r="B131" s="212"/>
      <c r="C131" s="259"/>
      <c r="D131" s="260"/>
      <c r="E131" s="260"/>
      <c r="F131" s="261"/>
      <c r="G131" s="260"/>
      <c r="H131" s="260"/>
      <c r="I131" s="3"/>
    </row>
    <row r="132" spans="1:9" ht="15.75" customHeight="1" thickBot="1" x14ac:dyDescent="0.25">
      <c r="A132" s="103" t="s">
        <v>178</v>
      </c>
      <c r="B132" s="104" t="s">
        <v>179</v>
      </c>
      <c r="C132" s="105"/>
      <c r="D132" s="67"/>
      <c r="E132" s="68">
        <f>SUM(E133:E135)</f>
        <v>16</v>
      </c>
      <c r="F132" s="149" t="s">
        <v>6</v>
      </c>
      <c r="G132" s="67"/>
      <c r="H132" s="68">
        <f>SUM(H133:H135)</f>
        <v>0</v>
      </c>
      <c r="I132" s="3"/>
    </row>
    <row r="133" spans="1:9" ht="9.9499999999999993" customHeight="1" x14ac:dyDescent="0.2">
      <c r="A133" s="178" t="s">
        <v>6</v>
      </c>
      <c r="B133" s="179" t="s">
        <v>6</v>
      </c>
      <c r="C133" s="180" t="s">
        <v>6</v>
      </c>
      <c r="D133" s="181" t="s">
        <v>6</v>
      </c>
      <c r="E133" s="182" t="s">
        <v>6</v>
      </c>
      <c r="F133" s="193" t="s">
        <v>6</v>
      </c>
      <c r="G133" s="194" t="s">
        <v>6</v>
      </c>
      <c r="H133" s="195" t="s">
        <v>6</v>
      </c>
      <c r="I133" s="3"/>
    </row>
    <row r="134" spans="1:9" ht="15.75" customHeight="1" x14ac:dyDescent="0.2">
      <c r="A134" s="183" t="s">
        <v>180</v>
      </c>
      <c r="B134" s="184" t="s">
        <v>312</v>
      </c>
      <c r="C134" s="185">
        <v>1</v>
      </c>
      <c r="D134" s="186">
        <v>16</v>
      </c>
      <c r="E134" s="187">
        <f>C134*D134</f>
        <v>16</v>
      </c>
      <c r="F134" s="196"/>
      <c r="G134" s="197"/>
      <c r="H134" s="198">
        <f>F134*G134</f>
        <v>0</v>
      </c>
      <c r="I134" s="3"/>
    </row>
    <row r="135" spans="1:9" ht="9.9499999999999993" customHeight="1" thickBot="1" x14ac:dyDescent="0.25">
      <c r="A135" s="188" t="s">
        <v>6</v>
      </c>
      <c r="B135" s="189" t="s">
        <v>6</v>
      </c>
      <c r="C135" s="190" t="s">
        <v>6</v>
      </c>
      <c r="D135" s="191" t="s">
        <v>6</v>
      </c>
      <c r="E135" s="192" t="s">
        <v>6</v>
      </c>
      <c r="F135" s="199" t="s">
        <v>6</v>
      </c>
      <c r="G135" s="200" t="s">
        <v>6</v>
      </c>
      <c r="H135" s="201" t="s">
        <v>6</v>
      </c>
      <c r="I135" s="3"/>
    </row>
    <row r="136" spans="1:9" ht="15.75" customHeight="1" thickBot="1" x14ac:dyDescent="0.25">
      <c r="A136" s="208"/>
      <c r="B136" s="208"/>
      <c r="C136" s="209"/>
      <c r="D136" s="210"/>
      <c r="E136" s="210"/>
      <c r="F136" s="211"/>
      <c r="G136" s="210"/>
      <c r="H136" s="210"/>
      <c r="I136" s="3"/>
    </row>
    <row r="137" spans="1:9" ht="15.75" customHeight="1" thickBot="1" x14ac:dyDescent="0.25">
      <c r="A137" s="103" t="s">
        <v>181</v>
      </c>
      <c r="B137" s="104" t="s">
        <v>182</v>
      </c>
      <c r="C137" s="105"/>
      <c r="D137" s="67"/>
      <c r="E137" s="68">
        <f>SUM(E139, E145, E149)</f>
        <v>108</v>
      </c>
      <c r="F137" s="149"/>
      <c r="G137" s="67"/>
      <c r="H137" s="68">
        <f>SUM(H139, H145, H149)</f>
        <v>0</v>
      </c>
      <c r="I137" s="3"/>
    </row>
    <row r="138" spans="1:9" ht="9.9499999999999993" customHeight="1" x14ac:dyDescent="0.2">
      <c r="A138" s="272" t="s">
        <v>6</v>
      </c>
      <c r="B138" s="273" t="s">
        <v>6</v>
      </c>
      <c r="C138" s="274" t="s">
        <v>6</v>
      </c>
      <c r="D138" s="275" t="s">
        <v>6</v>
      </c>
      <c r="E138" s="276" t="s">
        <v>6</v>
      </c>
      <c r="F138" s="299" t="s">
        <v>6</v>
      </c>
      <c r="G138" s="300" t="s">
        <v>6</v>
      </c>
      <c r="H138" s="301" t="s">
        <v>6</v>
      </c>
      <c r="I138" s="3"/>
    </row>
    <row r="139" spans="1:9" ht="15.75" customHeight="1" x14ac:dyDescent="0.2">
      <c r="A139" s="277" t="s">
        <v>183</v>
      </c>
      <c r="B139" s="278" t="s">
        <v>184</v>
      </c>
      <c r="C139" s="279" t="s">
        <v>6</v>
      </c>
      <c r="D139" s="280" t="s">
        <v>6</v>
      </c>
      <c r="E139" s="281">
        <f>SUM(E140:E143)</f>
        <v>70</v>
      </c>
      <c r="F139" s="302" t="s">
        <v>6</v>
      </c>
      <c r="G139" s="303" t="s">
        <v>6</v>
      </c>
      <c r="H139" s="304">
        <f>SUM(H140:H143)</f>
        <v>0</v>
      </c>
      <c r="I139" s="3"/>
    </row>
    <row r="140" spans="1:9" ht="15.75" customHeight="1" x14ac:dyDescent="0.2">
      <c r="A140" s="282" t="s">
        <v>185</v>
      </c>
      <c r="B140" s="283" t="s">
        <v>186</v>
      </c>
      <c r="C140" s="279">
        <v>1</v>
      </c>
      <c r="D140" s="280">
        <v>10</v>
      </c>
      <c r="E140" s="284">
        <f>C140*D140</f>
        <v>10</v>
      </c>
      <c r="F140" s="305"/>
      <c r="G140" s="303"/>
      <c r="H140" s="306">
        <f>F140*G140</f>
        <v>0</v>
      </c>
      <c r="I140" s="3"/>
    </row>
    <row r="141" spans="1:9" ht="15.75" customHeight="1" x14ac:dyDescent="0.2">
      <c r="A141" s="282" t="s">
        <v>187</v>
      </c>
      <c r="B141" s="285" t="s">
        <v>188</v>
      </c>
      <c r="C141" s="286">
        <v>1</v>
      </c>
      <c r="D141" s="287">
        <v>10</v>
      </c>
      <c r="E141" s="288">
        <f>C141*D141</f>
        <v>10</v>
      </c>
      <c r="F141" s="302"/>
      <c r="G141" s="307"/>
      <c r="H141" s="306">
        <f>F141*G141</f>
        <v>0</v>
      </c>
      <c r="I141" s="3"/>
    </row>
    <row r="142" spans="1:9" ht="15.75" customHeight="1" x14ac:dyDescent="0.2">
      <c r="A142" s="282" t="s">
        <v>189</v>
      </c>
      <c r="B142" s="285" t="s">
        <v>190</v>
      </c>
      <c r="C142" s="286">
        <v>1</v>
      </c>
      <c r="D142" s="287">
        <v>45</v>
      </c>
      <c r="E142" s="288">
        <f>C142*D142</f>
        <v>45</v>
      </c>
      <c r="F142" s="302"/>
      <c r="G142" s="307"/>
      <c r="H142" s="306">
        <f>F142*G142</f>
        <v>0</v>
      </c>
      <c r="I142" s="3"/>
    </row>
    <row r="143" spans="1:9" ht="15.75" customHeight="1" x14ac:dyDescent="0.2">
      <c r="A143" s="282" t="s">
        <v>191</v>
      </c>
      <c r="B143" s="289" t="s">
        <v>192</v>
      </c>
      <c r="C143" s="290">
        <v>1</v>
      </c>
      <c r="D143" s="291">
        <v>4</v>
      </c>
      <c r="E143" s="292">
        <v>5</v>
      </c>
      <c r="F143" s="308"/>
      <c r="G143" s="309"/>
      <c r="H143" s="306">
        <f>F143*G143</f>
        <v>0</v>
      </c>
      <c r="I143" s="3"/>
    </row>
    <row r="144" spans="1:9" ht="9.9499999999999993" customHeight="1" x14ac:dyDescent="0.2">
      <c r="A144" s="282"/>
      <c r="B144" s="285"/>
      <c r="C144" s="286"/>
      <c r="D144" s="287"/>
      <c r="E144" s="288"/>
      <c r="F144" s="302"/>
      <c r="G144" s="307"/>
      <c r="H144" s="306"/>
      <c r="I144" s="3"/>
    </row>
    <row r="145" spans="1:9" ht="15.75" customHeight="1" x14ac:dyDescent="0.2">
      <c r="A145" s="277" t="s">
        <v>193</v>
      </c>
      <c r="B145" s="293" t="s">
        <v>194</v>
      </c>
      <c r="C145" s="286"/>
      <c r="D145" s="287"/>
      <c r="E145" s="281">
        <f>SUM(E146:E147)</f>
        <v>19</v>
      </c>
      <c r="F145" s="302" t="s">
        <v>6</v>
      </c>
      <c r="G145" s="303" t="s">
        <v>6</v>
      </c>
      <c r="H145" s="304">
        <f>SUM(H146:H147)</f>
        <v>0</v>
      </c>
      <c r="I145" s="3"/>
    </row>
    <row r="146" spans="1:9" ht="15.75" customHeight="1" x14ac:dyDescent="0.2">
      <c r="A146" s="282" t="s">
        <v>195</v>
      </c>
      <c r="B146" s="289" t="s">
        <v>196</v>
      </c>
      <c r="C146" s="290">
        <v>1</v>
      </c>
      <c r="D146" s="291">
        <v>15</v>
      </c>
      <c r="E146" s="292">
        <f>C146*D146</f>
        <v>15</v>
      </c>
      <c r="F146" s="308"/>
      <c r="G146" s="309"/>
      <c r="H146" s="306">
        <f>F146*G146</f>
        <v>0</v>
      </c>
      <c r="I146" s="3"/>
    </row>
    <row r="147" spans="1:9" ht="15.75" customHeight="1" x14ac:dyDescent="0.2">
      <c r="A147" s="282" t="s">
        <v>197</v>
      </c>
      <c r="B147" s="289" t="s">
        <v>192</v>
      </c>
      <c r="C147" s="290">
        <v>1</v>
      </c>
      <c r="D147" s="291">
        <v>4</v>
      </c>
      <c r="E147" s="292">
        <f>C147*D147</f>
        <v>4</v>
      </c>
      <c r="F147" s="308"/>
      <c r="G147" s="309"/>
      <c r="H147" s="306">
        <f>F147*G147</f>
        <v>0</v>
      </c>
      <c r="I147" s="3"/>
    </row>
    <row r="148" spans="1:9" ht="9.9499999999999993" customHeight="1" x14ac:dyDescent="0.2">
      <c r="A148" s="282"/>
      <c r="B148" s="285"/>
      <c r="C148" s="286"/>
      <c r="D148" s="287"/>
      <c r="E148" s="288"/>
      <c r="F148" s="302"/>
      <c r="G148" s="307"/>
      <c r="H148" s="306"/>
      <c r="I148" s="3"/>
    </row>
    <row r="149" spans="1:9" ht="15.75" customHeight="1" x14ac:dyDescent="0.2">
      <c r="A149" s="277" t="s">
        <v>198</v>
      </c>
      <c r="B149" s="293" t="s">
        <v>199</v>
      </c>
      <c r="C149" s="286"/>
      <c r="D149" s="287"/>
      <c r="E149" s="281">
        <f>SUM(E150:E151)</f>
        <v>19</v>
      </c>
      <c r="F149" s="302" t="s">
        <v>6</v>
      </c>
      <c r="G149" s="303" t="s">
        <v>6</v>
      </c>
      <c r="H149" s="304">
        <f>SUM(H150:H151)</f>
        <v>0</v>
      </c>
      <c r="I149" s="3"/>
    </row>
    <row r="150" spans="1:9" ht="15.75" customHeight="1" x14ac:dyDescent="0.2">
      <c r="A150" s="282" t="s">
        <v>200</v>
      </c>
      <c r="B150" s="289" t="s">
        <v>196</v>
      </c>
      <c r="C150" s="290">
        <v>1</v>
      </c>
      <c r="D150" s="291">
        <v>15</v>
      </c>
      <c r="E150" s="292">
        <f>C150*D150</f>
        <v>15</v>
      </c>
      <c r="F150" s="308"/>
      <c r="G150" s="309"/>
      <c r="H150" s="306">
        <f>F150*G150</f>
        <v>0</v>
      </c>
      <c r="I150" s="3"/>
    </row>
    <row r="151" spans="1:9" ht="15.75" customHeight="1" x14ac:dyDescent="0.2">
      <c r="A151" s="282" t="s">
        <v>201</v>
      </c>
      <c r="B151" s="289" t="s">
        <v>192</v>
      </c>
      <c r="C151" s="290">
        <v>1</v>
      </c>
      <c r="D151" s="291">
        <v>4</v>
      </c>
      <c r="E151" s="292">
        <f>C151*D151</f>
        <v>4</v>
      </c>
      <c r="F151" s="308"/>
      <c r="G151" s="309"/>
      <c r="H151" s="306">
        <f>F151*G151</f>
        <v>0</v>
      </c>
      <c r="I151" s="3"/>
    </row>
    <row r="152" spans="1:9" ht="9.9499999999999993" customHeight="1" thickBot="1" x14ac:dyDescent="0.25">
      <c r="A152" s="294" t="s">
        <v>6</v>
      </c>
      <c r="B152" s="295" t="s">
        <v>6</v>
      </c>
      <c r="C152" s="296" t="s">
        <v>6</v>
      </c>
      <c r="D152" s="297" t="s">
        <v>6</v>
      </c>
      <c r="E152" s="298" t="s">
        <v>6</v>
      </c>
      <c r="F152" s="310" t="s">
        <v>6</v>
      </c>
      <c r="G152" s="311" t="s">
        <v>6</v>
      </c>
      <c r="H152" s="312" t="s">
        <v>6</v>
      </c>
      <c r="I152" s="3"/>
    </row>
    <row r="153" spans="1:9" ht="27.95" customHeight="1" thickBot="1" x14ac:dyDescent="0.25">
      <c r="A153" s="42"/>
      <c r="B153" s="81" t="s">
        <v>202</v>
      </c>
      <c r="C153" s="82">
        <v>1</v>
      </c>
      <c r="D153" s="83">
        <v>30</v>
      </c>
      <c r="E153" s="66">
        <f>C153*D153</f>
        <v>30</v>
      </c>
      <c r="F153" s="84"/>
      <c r="G153" s="85"/>
      <c r="H153" s="266">
        <f>F153*G153</f>
        <v>0</v>
      </c>
      <c r="I153" s="3"/>
    </row>
    <row r="154" spans="1:9" ht="15.75" customHeight="1" thickBot="1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.75" customHeight="1" thickBot="1" x14ac:dyDescent="0.25">
      <c r="A155" s="13" t="s">
        <v>6</v>
      </c>
      <c r="B155" s="14" t="s">
        <v>203</v>
      </c>
      <c r="C155" s="15"/>
      <c r="D155" s="15"/>
      <c r="E155" s="16">
        <f>E8+E37+E47+E66+E84+E132+E137</f>
        <v>4341.5</v>
      </c>
      <c r="F155" s="16"/>
      <c r="G155" s="15"/>
      <c r="H155" s="267">
        <f>H8+H37+H47+H66+H84+H132+H137</f>
        <v>0</v>
      </c>
      <c r="I155" s="3"/>
    </row>
    <row r="156" spans="1:9" ht="15.75" customHeight="1" thickBot="1" x14ac:dyDescent="0.25">
      <c r="A156" s="202"/>
      <c r="B156" s="203"/>
      <c r="C156" s="204"/>
      <c r="D156" s="204"/>
      <c r="E156" s="205"/>
      <c r="F156" s="206"/>
      <c r="G156" s="204"/>
      <c r="H156" s="205"/>
      <c r="I156" s="3"/>
    </row>
    <row r="157" spans="1:9" ht="15.75" customHeight="1" thickBot="1" x14ac:dyDescent="0.25">
      <c r="A157" s="17" t="s">
        <v>6</v>
      </c>
      <c r="B157" s="18" t="s">
        <v>204</v>
      </c>
      <c r="C157" s="19"/>
      <c r="D157" s="19"/>
      <c r="E157" s="20">
        <f>(E155)*0.25</f>
        <v>1085.375</v>
      </c>
      <c r="F157" s="21"/>
      <c r="G157" s="19"/>
      <c r="H157" s="268">
        <f>H155*0.25</f>
        <v>0</v>
      </c>
      <c r="I157" s="3"/>
    </row>
    <row r="158" spans="1: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.75" customHeight="1" thickBot="1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s="26" customFormat="1" ht="15.75" customHeight="1" thickBot="1" x14ac:dyDescent="0.25">
      <c r="A163" s="213" t="s">
        <v>205</v>
      </c>
      <c r="B163" s="402" t="s">
        <v>206</v>
      </c>
      <c r="C163" s="403"/>
      <c r="D163" s="403"/>
      <c r="E163" s="403"/>
      <c r="F163" s="403"/>
      <c r="G163" s="403"/>
      <c r="H163" s="404"/>
      <c r="I163" s="254"/>
    </row>
    <row r="164" spans="1:9" s="26" customFormat="1" ht="15.75" customHeight="1" thickBot="1" x14ac:dyDescent="0.25">
      <c r="A164" s="214"/>
      <c r="B164" s="215"/>
      <c r="C164" s="214"/>
      <c r="D164" s="216"/>
      <c r="E164" s="216"/>
      <c r="F164" s="214"/>
      <c r="G164" s="216"/>
      <c r="H164" s="216"/>
      <c r="I164" s="25"/>
    </row>
    <row r="165" spans="1:9" s="26" customFormat="1" ht="15.75" customHeight="1" thickBot="1" x14ac:dyDescent="0.25">
      <c r="A165" s="103" t="s">
        <v>6</v>
      </c>
      <c r="B165" s="104" t="s">
        <v>207</v>
      </c>
      <c r="C165" s="105"/>
      <c r="D165" s="67"/>
      <c r="E165" s="68">
        <f>SUM(E166:E178)</f>
        <v>150</v>
      </c>
      <c r="F165" s="149" t="s">
        <v>6</v>
      </c>
      <c r="G165" s="67"/>
      <c r="H165" s="68">
        <f>SUM(H166:H178)</f>
        <v>0</v>
      </c>
      <c r="I165" s="25"/>
    </row>
    <row r="166" spans="1:9" s="26" customFormat="1" ht="9.9499999999999993" customHeight="1" x14ac:dyDescent="0.2">
      <c r="A166" s="35" t="s">
        <v>6</v>
      </c>
      <c r="B166" s="36" t="s">
        <v>6</v>
      </c>
      <c r="C166" s="51" t="s">
        <v>6</v>
      </c>
      <c r="D166" s="50" t="s">
        <v>6</v>
      </c>
      <c r="E166" s="61" t="s">
        <v>6</v>
      </c>
      <c r="F166" s="77" t="s">
        <v>6</v>
      </c>
      <c r="G166" s="69" t="s">
        <v>6</v>
      </c>
      <c r="H166" s="70" t="s">
        <v>6</v>
      </c>
      <c r="I166" s="25"/>
    </row>
    <row r="167" spans="1:9" s="26" customFormat="1" ht="15.75" customHeight="1" x14ac:dyDescent="0.2">
      <c r="A167" s="232" t="s">
        <v>71</v>
      </c>
      <c r="B167" s="37" t="s">
        <v>208</v>
      </c>
      <c r="C167" s="51">
        <v>1</v>
      </c>
      <c r="D167" s="50">
        <v>15</v>
      </c>
      <c r="E167" s="61">
        <f t="shared" ref="E167:E176" si="14">C167*D167</f>
        <v>15</v>
      </c>
      <c r="F167" s="78"/>
      <c r="G167" s="71"/>
      <c r="H167" s="231">
        <f t="shared" ref="H167:H176" si="15">F167*G167</f>
        <v>0</v>
      </c>
      <c r="I167" s="25"/>
    </row>
    <row r="168" spans="1:9" s="26" customFormat="1" ht="15.75" customHeight="1" x14ac:dyDescent="0.2">
      <c r="A168" s="35" t="s">
        <v>82</v>
      </c>
      <c r="B168" s="37" t="s">
        <v>209</v>
      </c>
      <c r="C168" s="51">
        <v>1</v>
      </c>
      <c r="D168" s="50">
        <v>60</v>
      </c>
      <c r="E168" s="61">
        <f t="shared" si="14"/>
        <v>60</v>
      </c>
      <c r="F168" s="78"/>
      <c r="G168" s="71"/>
      <c r="H168" s="231">
        <f t="shared" si="15"/>
        <v>0</v>
      </c>
      <c r="I168" s="25"/>
    </row>
    <row r="169" spans="1:9" s="26" customFormat="1" ht="15.75" customHeight="1" x14ac:dyDescent="0.2">
      <c r="A169" s="35" t="s">
        <v>210</v>
      </c>
      <c r="B169" s="37" t="s">
        <v>211</v>
      </c>
      <c r="C169" s="51">
        <v>1</v>
      </c>
      <c r="D169" s="50">
        <v>12</v>
      </c>
      <c r="E169" s="61">
        <f t="shared" si="14"/>
        <v>12</v>
      </c>
      <c r="F169" s="78"/>
      <c r="G169" s="71"/>
      <c r="H169" s="231">
        <f t="shared" si="15"/>
        <v>0</v>
      </c>
      <c r="I169" s="25"/>
    </row>
    <row r="170" spans="1:9" s="26" customFormat="1" ht="15.75" customHeight="1" x14ac:dyDescent="0.2">
      <c r="A170" s="35" t="s">
        <v>67</v>
      </c>
      <c r="B170" s="37" t="s">
        <v>212</v>
      </c>
      <c r="C170" s="51">
        <v>2</v>
      </c>
      <c r="D170" s="50">
        <v>3.5</v>
      </c>
      <c r="E170" s="61">
        <f t="shared" si="14"/>
        <v>7</v>
      </c>
      <c r="F170" s="78"/>
      <c r="G170" s="71"/>
      <c r="H170" s="231">
        <f t="shared" si="15"/>
        <v>0</v>
      </c>
      <c r="I170" s="25"/>
    </row>
    <row r="171" spans="1:9" s="26" customFormat="1" ht="15.75" customHeight="1" x14ac:dyDescent="0.2">
      <c r="A171" s="35" t="s">
        <v>85</v>
      </c>
      <c r="B171" s="37" t="s">
        <v>213</v>
      </c>
      <c r="C171" s="51">
        <v>1</v>
      </c>
      <c r="D171" s="50">
        <v>9</v>
      </c>
      <c r="E171" s="61">
        <f t="shared" si="14"/>
        <v>9</v>
      </c>
      <c r="F171" s="78"/>
      <c r="G171" s="71"/>
      <c r="H171" s="231">
        <f t="shared" si="15"/>
        <v>0</v>
      </c>
      <c r="I171" s="25"/>
    </row>
    <row r="172" spans="1:9" s="26" customFormat="1" ht="15.75" customHeight="1" x14ac:dyDescent="0.2">
      <c r="A172" s="35" t="s">
        <v>214</v>
      </c>
      <c r="B172" s="37" t="s">
        <v>215</v>
      </c>
      <c r="C172" s="51">
        <v>1</v>
      </c>
      <c r="D172" s="50">
        <v>3</v>
      </c>
      <c r="E172" s="61">
        <f t="shared" si="14"/>
        <v>3</v>
      </c>
      <c r="F172" s="78"/>
      <c r="G172" s="71"/>
      <c r="H172" s="231">
        <f t="shared" si="15"/>
        <v>0</v>
      </c>
      <c r="I172" s="25"/>
    </row>
    <row r="173" spans="1:9" s="26" customFormat="1" ht="26.1" customHeight="1" x14ac:dyDescent="0.2">
      <c r="A173" s="35" t="s">
        <v>216</v>
      </c>
      <c r="B173" s="37" t="s">
        <v>217</v>
      </c>
      <c r="C173" s="51">
        <v>1</v>
      </c>
      <c r="D173" s="50">
        <v>4</v>
      </c>
      <c r="E173" s="61">
        <f t="shared" si="14"/>
        <v>4</v>
      </c>
      <c r="F173" s="78"/>
      <c r="G173" s="71"/>
      <c r="H173" s="231">
        <f t="shared" si="15"/>
        <v>0</v>
      </c>
      <c r="I173" s="25"/>
    </row>
    <row r="174" spans="1:9" s="26" customFormat="1" ht="15.75" customHeight="1" x14ac:dyDescent="0.2">
      <c r="A174" s="35" t="s">
        <v>218</v>
      </c>
      <c r="B174" s="37" t="s">
        <v>219</v>
      </c>
      <c r="C174" s="51">
        <v>1</v>
      </c>
      <c r="D174" s="50">
        <v>10</v>
      </c>
      <c r="E174" s="61">
        <f t="shared" si="14"/>
        <v>10</v>
      </c>
      <c r="F174" s="78"/>
      <c r="G174" s="71"/>
      <c r="H174" s="231">
        <f t="shared" si="15"/>
        <v>0</v>
      </c>
      <c r="I174" s="25"/>
    </row>
    <row r="175" spans="1:9" s="26" customFormat="1" ht="15.75" customHeight="1" x14ac:dyDescent="0.2">
      <c r="A175" s="35" t="s">
        <v>220</v>
      </c>
      <c r="B175" s="37" t="s">
        <v>221</v>
      </c>
      <c r="C175" s="51">
        <v>1</v>
      </c>
      <c r="D175" s="50">
        <v>10</v>
      </c>
      <c r="E175" s="61">
        <f t="shared" si="14"/>
        <v>10</v>
      </c>
      <c r="F175" s="78"/>
      <c r="G175" s="71"/>
      <c r="H175" s="231">
        <f t="shared" si="15"/>
        <v>0</v>
      </c>
      <c r="I175" s="25"/>
    </row>
    <row r="176" spans="1:9" s="26" customFormat="1" ht="15.75" customHeight="1" x14ac:dyDescent="0.2">
      <c r="A176" s="35" t="s">
        <v>222</v>
      </c>
      <c r="B176" s="37" t="s">
        <v>223</v>
      </c>
      <c r="C176" s="51">
        <v>1</v>
      </c>
      <c r="D176" s="50">
        <v>13</v>
      </c>
      <c r="E176" s="61">
        <f t="shared" si="14"/>
        <v>13</v>
      </c>
      <c r="F176" s="78"/>
      <c r="G176" s="71"/>
      <c r="H176" s="231">
        <f t="shared" si="15"/>
        <v>0</v>
      </c>
      <c r="I176" s="25"/>
    </row>
    <row r="177" spans="1:9" s="26" customFormat="1" ht="15.75" customHeight="1" x14ac:dyDescent="0.2">
      <c r="A177" s="241" t="s">
        <v>224</v>
      </c>
      <c r="B177" s="39" t="s">
        <v>225</v>
      </c>
      <c r="C177" s="54">
        <v>1</v>
      </c>
      <c r="D177" s="58">
        <v>7</v>
      </c>
      <c r="E177" s="64">
        <f t="shared" ref="E177" si="16">C177*D177</f>
        <v>7</v>
      </c>
      <c r="F177" s="242"/>
      <c r="G177" s="243"/>
      <c r="H177" s="244">
        <f t="shared" ref="H177" si="17">F177*G177</f>
        <v>0</v>
      </c>
      <c r="I177" s="25"/>
    </row>
    <row r="178" spans="1:9" s="26" customFormat="1" ht="9.9499999999999993" customHeight="1" thickBot="1" x14ac:dyDescent="0.25">
      <c r="A178" s="233"/>
      <c r="B178" s="234"/>
      <c r="C178" s="235"/>
      <c r="D178" s="236"/>
      <c r="E178" s="237"/>
      <c r="F178" s="238"/>
      <c r="G178" s="239"/>
      <c r="H178" s="240"/>
      <c r="I178" s="25"/>
    </row>
    <row r="179" spans="1:9" s="26" customFormat="1" ht="31.5" customHeight="1" thickBot="1" x14ac:dyDescent="0.25">
      <c r="A179" s="42"/>
      <c r="B179" s="81" t="s">
        <v>226</v>
      </c>
      <c r="C179" s="82">
        <v>1</v>
      </c>
      <c r="D179" s="83">
        <v>60</v>
      </c>
      <c r="E179" s="230">
        <f>C179*D179</f>
        <v>60</v>
      </c>
      <c r="F179" s="84"/>
      <c r="G179" s="85"/>
      <c r="H179" s="265">
        <f>F179*G179</f>
        <v>0</v>
      </c>
      <c r="I179" s="25"/>
    </row>
    <row r="180" spans="1:9" s="26" customFormat="1" ht="15.75" customHeight="1" thickBot="1" x14ac:dyDescent="0.25">
      <c r="A180" s="48"/>
      <c r="B180" s="217"/>
      <c r="C180" s="217"/>
      <c r="D180" s="217"/>
      <c r="E180" s="218"/>
      <c r="F180" s="219"/>
      <c r="G180" s="217"/>
      <c r="H180" s="218"/>
      <c r="I180" s="25"/>
    </row>
    <row r="181" spans="1:9" s="26" customFormat="1" ht="15.75" customHeight="1" thickBot="1" x14ac:dyDescent="0.25">
      <c r="A181" s="220" t="s">
        <v>6</v>
      </c>
      <c r="B181" s="221" t="s">
        <v>227</v>
      </c>
      <c r="C181" s="222"/>
      <c r="D181" s="222"/>
      <c r="E181" s="223">
        <f>SUM(E165)</f>
        <v>150</v>
      </c>
      <c r="F181" s="224" t="s">
        <v>6</v>
      </c>
      <c r="G181" s="222"/>
      <c r="H181" s="269">
        <f>SUM(H165)</f>
        <v>0</v>
      </c>
      <c r="I181" s="25"/>
    </row>
    <row r="182" spans="1:9" s="26" customFormat="1" ht="15.75" customHeight="1" thickBot="1" x14ac:dyDescent="0.25">
      <c r="A182" s="48"/>
      <c r="B182" s="217"/>
      <c r="C182" s="217"/>
      <c r="D182" s="217"/>
      <c r="E182" s="218"/>
      <c r="F182" s="219"/>
      <c r="G182" s="217"/>
      <c r="H182" s="218"/>
      <c r="I182" s="25"/>
    </row>
    <row r="183" spans="1:9" s="26" customFormat="1" ht="15.75" customHeight="1" thickBot="1" x14ac:dyDescent="0.25">
      <c r="A183" s="225" t="s">
        <v>6</v>
      </c>
      <c r="B183" s="226" t="s">
        <v>228</v>
      </c>
      <c r="C183" s="227"/>
      <c r="D183" s="227"/>
      <c r="E183" s="228">
        <f>E181*0.2</f>
        <v>30</v>
      </c>
      <c r="F183" s="229"/>
      <c r="G183" s="227"/>
      <c r="H183" s="270">
        <f>H181*0.2</f>
        <v>0</v>
      </c>
      <c r="I183" s="25"/>
    </row>
    <row r="184" spans="1:9" s="26" customFormat="1" ht="15.7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</row>
    <row r="185" spans="1:9" s="26" customFormat="1" ht="15.7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</row>
    <row r="186" spans="1:9" s="26" customFormat="1" ht="15.7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</row>
    <row r="187" spans="1:9" s="26" customFormat="1" ht="15.7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</row>
    <row r="188" spans="1:9" s="26" customFormat="1" ht="15.75" customHeight="1" thickBot="1" x14ac:dyDescent="0.25">
      <c r="A188" s="25"/>
      <c r="B188" s="25"/>
      <c r="C188" s="25"/>
      <c r="D188" s="25"/>
      <c r="E188" s="25"/>
      <c r="F188" s="25"/>
      <c r="G188" s="25"/>
      <c r="H188" s="25"/>
      <c r="I188" s="25"/>
    </row>
    <row r="189" spans="1:9" s="26" customFormat="1" ht="15.75" customHeight="1" thickBot="1" x14ac:dyDescent="0.25">
      <c r="A189" s="220" t="s">
        <v>6</v>
      </c>
      <c r="B189" s="221" t="s">
        <v>229</v>
      </c>
      <c r="C189" s="222"/>
      <c r="D189" s="222"/>
      <c r="E189" s="223">
        <f>E155+E181</f>
        <v>4491.5</v>
      </c>
      <c r="F189" s="224" t="s">
        <v>6</v>
      </c>
      <c r="G189" s="222"/>
      <c r="H189" s="269">
        <f>H155+H181</f>
        <v>0</v>
      </c>
      <c r="I189" s="25"/>
    </row>
    <row r="190" spans="1:9" s="26" customFormat="1" ht="15.75" customHeight="1" thickBot="1" x14ac:dyDescent="0.25">
      <c r="A190" s="48"/>
      <c r="B190" s="217"/>
      <c r="C190" s="217"/>
      <c r="D190" s="217"/>
      <c r="E190" s="218"/>
      <c r="F190" s="219"/>
      <c r="G190" s="217"/>
      <c r="H190" s="218"/>
      <c r="I190" s="25"/>
    </row>
    <row r="191" spans="1:9" s="26" customFormat="1" ht="15.75" customHeight="1" thickBot="1" x14ac:dyDescent="0.25">
      <c r="A191" s="225" t="s">
        <v>6</v>
      </c>
      <c r="B191" s="226" t="s">
        <v>313</v>
      </c>
      <c r="C191" s="227"/>
      <c r="D191" s="227"/>
      <c r="E191" s="228">
        <f>E157+E183</f>
        <v>1115.375</v>
      </c>
      <c r="F191" s="229"/>
      <c r="G191" s="227"/>
      <c r="H191" s="270">
        <f>H157+H183</f>
        <v>0</v>
      </c>
      <c r="I191" s="25"/>
    </row>
    <row r="192" spans="1:9" s="26" customFormat="1" ht="15.75" customHeight="1" thickBot="1" x14ac:dyDescent="0.25">
      <c r="A192" s="48"/>
      <c r="B192" s="217"/>
      <c r="C192" s="217"/>
      <c r="D192" s="217"/>
      <c r="E192" s="218"/>
      <c r="F192" s="219"/>
      <c r="G192" s="217"/>
      <c r="H192" s="218"/>
      <c r="I192" s="25"/>
    </row>
    <row r="193" spans="1:9" s="26" customFormat="1" ht="39.950000000000003" customHeight="1" thickBot="1" x14ac:dyDescent="0.25">
      <c r="A193" s="247"/>
      <c r="B193" s="248" t="s">
        <v>314</v>
      </c>
      <c r="C193" s="249"/>
      <c r="D193" s="250"/>
      <c r="E193" s="245">
        <f>E189+E191</f>
        <v>5606.875</v>
      </c>
      <c r="F193" s="246" t="s">
        <v>6</v>
      </c>
      <c r="G193" s="250"/>
      <c r="H193" s="271">
        <f>H189+H191</f>
        <v>0</v>
      </c>
      <c r="I193" s="25"/>
    </row>
    <row r="194" spans="1:9" s="26" customFormat="1" ht="15.75" customHeight="1" thickBot="1" x14ac:dyDescent="0.25">
      <c r="A194" s="48"/>
      <c r="B194" s="217"/>
      <c r="C194" s="217"/>
      <c r="D194" s="217"/>
      <c r="E194" s="218"/>
      <c r="F194" s="219"/>
      <c r="G194" s="217"/>
      <c r="H194" s="218"/>
      <c r="I194" s="25"/>
    </row>
    <row r="195" spans="1:9" ht="15.75" customHeight="1" thickBot="1" x14ac:dyDescent="0.25">
      <c r="A195" s="346"/>
      <c r="B195" s="104" t="s">
        <v>230</v>
      </c>
      <c r="C195" s="400" t="s">
        <v>1</v>
      </c>
      <c r="D195" s="400"/>
      <c r="E195" s="401"/>
      <c r="F195" s="399" t="s">
        <v>2</v>
      </c>
      <c r="G195" s="400"/>
      <c r="H195" s="401"/>
      <c r="I195" s="262"/>
    </row>
    <row r="196" spans="1:9" ht="15.75" customHeight="1" thickBot="1" x14ac:dyDescent="0.25">
      <c r="A196" s="411" t="s">
        <v>3</v>
      </c>
      <c r="B196" s="411" t="s">
        <v>231</v>
      </c>
      <c r="C196" s="313" t="s">
        <v>5</v>
      </c>
      <c r="D196" s="313" t="s">
        <v>232</v>
      </c>
      <c r="E196" s="313" t="s">
        <v>287</v>
      </c>
      <c r="F196" s="314" t="s">
        <v>5</v>
      </c>
      <c r="G196" s="315" t="s">
        <v>232</v>
      </c>
      <c r="H196" s="316" t="s">
        <v>287</v>
      </c>
      <c r="I196" s="3"/>
    </row>
    <row r="197" spans="1:9" ht="15.75" customHeight="1" thickBot="1" x14ac:dyDescent="0.25">
      <c r="A197" s="411"/>
      <c r="B197" s="411"/>
      <c r="C197" s="313"/>
      <c r="D197" s="313" t="s">
        <v>289</v>
      </c>
      <c r="E197" s="313" t="s">
        <v>289</v>
      </c>
      <c r="F197" s="317" t="s">
        <v>6</v>
      </c>
      <c r="G197" s="318" t="s">
        <v>289</v>
      </c>
      <c r="H197" s="319" t="s">
        <v>289</v>
      </c>
      <c r="I197" s="3"/>
    </row>
    <row r="198" spans="1:9" ht="9.9499999999999993" customHeight="1" x14ac:dyDescent="0.2">
      <c r="A198" s="320"/>
      <c r="B198" s="321"/>
      <c r="C198" s="322"/>
      <c r="D198" s="323"/>
      <c r="E198" s="324"/>
      <c r="F198" s="338"/>
      <c r="G198" s="339"/>
      <c r="H198" s="347"/>
      <c r="I198" s="3"/>
    </row>
    <row r="199" spans="1:9" ht="15.75" customHeight="1" x14ac:dyDescent="0.2">
      <c r="A199" s="325" t="s">
        <v>233</v>
      </c>
      <c r="B199" s="326" t="s">
        <v>234</v>
      </c>
      <c r="C199" s="327">
        <v>1</v>
      </c>
      <c r="D199" s="327">
        <v>160</v>
      </c>
      <c r="E199" s="328">
        <f t="shared" ref="E199:E205" si="18">C199*D199</f>
        <v>160</v>
      </c>
      <c r="F199" s="340"/>
      <c r="G199" s="341"/>
      <c r="H199" s="342">
        <f t="shared" ref="H199:H206" si="19">F199*G199</f>
        <v>0</v>
      </c>
      <c r="I199" s="3"/>
    </row>
    <row r="200" spans="1:9" ht="15.75" customHeight="1" x14ac:dyDescent="0.2">
      <c r="A200" s="329" t="s">
        <v>235</v>
      </c>
      <c r="B200" s="330" t="s">
        <v>236</v>
      </c>
      <c r="C200" s="331">
        <v>1</v>
      </c>
      <c r="D200" s="331">
        <v>44</v>
      </c>
      <c r="E200" s="328">
        <f t="shared" si="18"/>
        <v>44</v>
      </c>
      <c r="F200" s="343"/>
      <c r="G200" s="344"/>
      <c r="H200" s="342">
        <f t="shared" si="19"/>
        <v>0</v>
      </c>
      <c r="I200" s="3"/>
    </row>
    <row r="201" spans="1:9" ht="31.5" customHeight="1" x14ac:dyDescent="0.2">
      <c r="A201" s="329" t="s">
        <v>237</v>
      </c>
      <c r="B201" s="332" t="s">
        <v>238</v>
      </c>
      <c r="C201" s="331">
        <v>1</v>
      </c>
      <c r="D201" s="331">
        <v>150</v>
      </c>
      <c r="E201" s="328">
        <f t="shared" si="18"/>
        <v>150</v>
      </c>
      <c r="F201" s="343"/>
      <c r="G201" s="344"/>
      <c r="H201" s="342">
        <f t="shared" si="19"/>
        <v>0</v>
      </c>
      <c r="I201" s="3"/>
    </row>
    <row r="202" spans="1:9" ht="15.75" customHeight="1" x14ac:dyDescent="0.2">
      <c r="A202" s="329" t="s">
        <v>239</v>
      </c>
      <c r="B202" s="330" t="s">
        <v>240</v>
      </c>
      <c r="C202" s="331">
        <v>1</v>
      </c>
      <c r="D202" s="331">
        <v>580</v>
      </c>
      <c r="E202" s="328">
        <f t="shared" si="18"/>
        <v>580</v>
      </c>
      <c r="F202" s="343"/>
      <c r="G202" s="344"/>
      <c r="H202" s="342">
        <f t="shared" si="19"/>
        <v>0</v>
      </c>
      <c r="I202" s="3"/>
    </row>
    <row r="203" spans="1:9" ht="15.75" customHeight="1" x14ac:dyDescent="0.2">
      <c r="A203" s="329" t="s">
        <v>241</v>
      </c>
      <c r="B203" s="330" t="s">
        <v>242</v>
      </c>
      <c r="C203" s="331">
        <v>1</v>
      </c>
      <c r="D203" s="331">
        <v>1487</v>
      </c>
      <c r="E203" s="328">
        <f t="shared" si="18"/>
        <v>1487</v>
      </c>
      <c r="F203" s="343"/>
      <c r="G203" s="344"/>
      <c r="H203" s="342">
        <f t="shared" si="19"/>
        <v>0</v>
      </c>
      <c r="I203" s="3"/>
    </row>
    <row r="204" spans="1:9" ht="15.75" customHeight="1" x14ac:dyDescent="0.2">
      <c r="A204" s="329" t="s">
        <v>243</v>
      </c>
      <c r="B204" s="332" t="s">
        <v>244</v>
      </c>
      <c r="C204" s="331">
        <v>1</v>
      </c>
      <c r="D204" s="333">
        <v>360</v>
      </c>
      <c r="E204" s="328">
        <f t="shared" si="18"/>
        <v>360</v>
      </c>
      <c r="F204" s="343"/>
      <c r="G204" s="344"/>
      <c r="H204" s="342">
        <f t="shared" si="19"/>
        <v>0</v>
      </c>
      <c r="I204" s="3"/>
    </row>
    <row r="205" spans="1:9" ht="15.75" customHeight="1" x14ac:dyDescent="0.2">
      <c r="A205" s="329" t="s">
        <v>245</v>
      </c>
      <c r="B205" s="332" t="s">
        <v>246</v>
      </c>
      <c r="C205" s="334">
        <v>1</v>
      </c>
      <c r="D205" s="333">
        <v>30</v>
      </c>
      <c r="E205" s="328">
        <f t="shared" si="18"/>
        <v>30</v>
      </c>
      <c r="F205" s="343"/>
      <c r="G205" s="344"/>
      <c r="H205" s="342">
        <f t="shared" si="19"/>
        <v>0</v>
      </c>
      <c r="I205" s="3"/>
    </row>
    <row r="206" spans="1:9" ht="15.75" customHeight="1" x14ac:dyDescent="0.2">
      <c r="A206" s="329" t="s">
        <v>247</v>
      </c>
      <c r="B206" s="332" t="s">
        <v>248</v>
      </c>
      <c r="C206" s="334">
        <v>1</v>
      </c>
      <c r="D206" s="333">
        <v>720</v>
      </c>
      <c r="E206" s="328">
        <f t="shared" ref="E206" si="20">C206*D206</f>
        <v>720</v>
      </c>
      <c r="F206" s="343"/>
      <c r="G206" s="344"/>
      <c r="H206" s="342">
        <f t="shared" si="19"/>
        <v>0</v>
      </c>
      <c r="I206" s="3"/>
    </row>
    <row r="207" spans="1:9" ht="9.9499999999999993" customHeight="1" thickBot="1" x14ac:dyDescent="0.25">
      <c r="A207" s="329"/>
      <c r="B207" s="335"/>
      <c r="C207" s="336"/>
      <c r="D207" s="337"/>
      <c r="E207" s="328"/>
      <c r="F207" s="340"/>
      <c r="G207" s="345"/>
      <c r="H207" s="342"/>
      <c r="I207" s="3"/>
    </row>
    <row r="208" spans="1:9" ht="39.950000000000003" customHeight="1" thickBot="1" x14ac:dyDescent="0.25">
      <c r="A208" s="220"/>
      <c r="B208" s="221" t="s">
        <v>249</v>
      </c>
      <c r="C208" s="222"/>
      <c r="D208" s="222"/>
      <c r="E208" s="223">
        <f>SUM(E198:E207)</f>
        <v>3531</v>
      </c>
      <c r="F208" s="223" t="s">
        <v>6</v>
      </c>
      <c r="G208" s="222"/>
      <c r="H208" s="269">
        <f>SUM(H198:H207)</f>
        <v>0</v>
      </c>
      <c r="I208" s="3"/>
    </row>
    <row r="209" spans="1:9" ht="15.75" customHeight="1" thickBot="1" x14ac:dyDescent="0.25">
      <c r="A209" s="220"/>
      <c r="B209" s="221" t="s">
        <v>316</v>
      </c>
      <c r="C209" s="222"/>
      <c r="D209" s="222"/>
      <c r="E209" s="223">
        <v>5731</v>
      </c>
      <c r="F209" s="223" t="s">
        <v>6</v>
      </c>
      <c r="G209" s="222"/>
      <c r="H209" s="269">
        <v>5731</v>
      </c>
      <c r="I209" s="3"/>
    </row>
    <row r="210" spans="1:9" ht="15.75" customHeight="1" thickBot="1" x14ac:dyDescent="0.25">
      <c r="A210" s="220"/>
      <c r="B210" s="221" t="s">
        <v>250</v>
      </c>
      <c r="C210" s="222"/>
      <c r="D210" s="222"/>
      <c r="E210" s="223">
        <f>E209-E208</f>
        <v>2200</v>
      </c>
      <c r="F210" s="223" t="s">
        <v>6</v>
      </c>
      <c r="G210" s="222"/>
      <c r="H210" s="269">
        <f>H209-H208</f>
        <v>5731</v>
      </c>
      <c r="I210" s="3"/>
    </row>
    <row r="211" spans="1: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.75" customHeight="1" thickBot="1" x14ac:dyDescent="0.25">
      <c r="A212" s="2"/>
      <c r="B212" s="2"/>
      <c r="C212" s="2"/>
      <c r="D212" s="2"/>
      <c r="E212" s="2"/>
      <c r="F212" s="3"/>
      <c r="G212" s="3"/>
      <c r="H212" s="3"/>
      <c r="I212" s="3"/>
    </row>
    <row r="213" spans="1:9" ht="15.75" customHeight="1" thickBot="1" x14ac:dyDescent="0.25">
      <c r="A213" s="350"/>
      <c r="B213" s="351" t="s">
        <v>251</v>
      </c>
      <c r="C213" s="351"/>
      <c r="D213" s="352"/>
      <c r="E213" s="353"/>
      <c r="F213" s="3"/>
      <c r="G213" s="3"/>
      <c r="H213" s="3"/>
      <c r="I213" s="3"/>
    </row>
    <row r="214" spans="1:9" ht="15.75" customHeight="1" thickBot="1" x14ac:dyDescent="0.25">
      <c r="A214" s="413"/>
      <c r="B214" s="414" t="s">
        <v>252</v>
      </c>
      <c r="C214" s="313" t="s">
        <v>232</v>
      </c>
      <c r="D214" s="313" t="s">
        <v>253</v>
      </c>
      <c r="E214" s="348" t="s">
        <v>254</v>
      </c>
      <c r="F214" s="3"/>
      <c r="G214" s="3"/>
      <c r="H214" s="3"/>
      <c r="I214" s="3"/>
    </row>
    <row r="215" spans="1:9" ht="15.75" customHeight="1" thickBot="1" x14ac:dyDescent="0.25">
      <c r="A215" s="413"/>
      <c r="B215" s="415"/>
      <c r="C215" s="313" t="s">
        <v>290</v>
      </c>
      <c r="D215" s="313" t="s">
        <v>317</v>
      </c>
      <c r="E215" s="349" t="s">
        <v>255</v>
      </c>
      <c r="F215" s="3"/>
      <c r="G215" s="3"/>
      <c r="H215" s="3"/>
      <c r="I215" s="3"/>
    </row>
    <row r="216" spans="1:9" ht="15.75" customHeight="1" x14ac:dyDescent="0.2">
      <c r="A216" s="354"/>
      <c r="B216" s="355" t="s">
        <v>318</v>
      </c>
      <c r="C216" s="356">
        <v>1</v>
      </c>
      <c r="D216" s="357">
        <v>1</v>
      </c>
      <c r="E216" s="358">
        <f>C216*D216</f>
        <v>1</v>
      </c>
      <c r="F216" s="3"/>
      <c r="G216" s="3"/>
      <c r="H216" s="3"/>
      <c r="I216" s="3"/>
    </row>
    <row r="217" spans="1:9" ht="15.75" customHeight="1" thickBot="1" x14ac:dyDescent="0.25">
      <c r="A217" s="359"/>
      <c r="B217" s="360" t="s">
        <v>319</v>
      </c>
      <c r="C217" s="361">
        <v>1</v>
      </c>
      <c r="D217" s="362">
        <v>1</v>
      </c>
      <c r="E217" s="363">
        <f>C217*D217</f>
        <v>1</v>
      </c>
      <c r="F217" s="3"/>
      <c r="G217" s="3"/>
      <c r="H217" s="3"/>
      <c r="I217" s="3"/>
    </row>
    <row r="218" spans="1:9" ht="15.75" customHeight="1" thickBot="1" x14ac:dyDescent="0.25">
      <c r="A218" s="364"/>
      <c r="B218" s="365" t="s">
        <v>266</v>
      </c>
      <c r="C218" s="366">
        <f>SUM(C216:C217)</f>
        <v>2</v>
      </c>
      <c r="D218" s="367">
        <f>SUM(D216:D217)</f>
        <v>2</v>
      </c>
      <c r="E218" s="368">
        <f>SUM(E216:E217)</f>
        <v>2</v>
      </c>
      <c r="F218" s="3"/>
      <c r="G218" s="3"/>
      <c r="H218" s="3"/>
      <c r="I218" s="3"/>
    </row>
    <row r="219" spans="1:9" ht="15.75" customHeight="1" thickBot="1" x14ac:dyDescent="0.25">
      <c r="A219" s="2"/>
      <c r="B219" s="2"/>
      <c r="C219" s="2"/>
      <c r="D219" s="2"/>
      <c r="E219" s="2"/>
      <c r="F219" s="3"/>
      <c r="G219" s="3"/>
      <c r="H219" s="3"/>
      <c r="I219" s="3"/>
    </row>
    <row r="220" spans="1:9" ht="15.75" customHeight="1" thickBot="1" x14ac:dyDescent="0.25">
      <c r="A220" s="350" t="s">
        <v>256</v>
      </c>
      <c r="B220" s="351"/>
      <c r="C220" s="351"/>
      <c r="D220" s="353"/>
      <c r="F220" s="3"/>
      <c r="G220" s="3"/>
      <c r="H220" s="3"/>
      <c r="I220" s="3"/>
    </row>
    <row r="221" spans="1:9" ht="15.75" customHeight="1" thickBot="1" x14ac:dyDescent="0.25">
      <c r="A221" s="379"/>
      <c r="B221" s="370" t="s">
        <v>320</v>
      </c>
      <c r="C221" s="371"/>
      <c r="D221" s="378" t="s">
        <v>257</v>
      </c>
      <c r="E221" s="3"/>
      <c r="G221" s="3"/>
      <c r="H221" s="3"/>
      <c r="I221" s="3"/>
    </row>
    <row r="222" spans="1:9" ht="15.75" customHeight="1" x14ac:dyDescent="0.2">
      <c r="A222" s="369"/>
      <c r="B222" s="390"/>
      <c r="C222" s="391"/>
      <c r="D222" s="376"/>
      <c r="F222" s="3"/>
      <c r="G222" s="3"/>
      <c r="H222" s="3"/>
      <c r="I222" s="3"/>
    </row>
    <row r="223" spans="1:9" ht="15.75" customHeight="1" x14ac:dyDescent="0.2">
      <c r="A223" s="23" t="s">
        <v>258</v>
      </c>
      <c r="B223" s="392" t="s">
        <v>259</v>
      </c>
      <c r="C223" s="393"/>
      <c r="D223" s="377">
        <f>H210</f>
        <v>5731</v>
      </c>
      <c r="F223" s="3"/>
      <c r="G223" s="3"/>
      <c r="H223" s="3"/>
      <c r="I223" s="3"/>
    </row>
    <row r="224" spans="1:9" ht="15.75" customHeight="1" x14ac:dyDescent="0.2">
      <c r="A224" s="22"/>
      <c r="B224" s="372"/>
      <c r="C224" s="394" t="s">
        <v>6</v>
      </c>
      <c r="D224" s="374"/>
      <c r="F224" s="3"/>
      <c r="G224" s="3"/>
      <c r="H224" s="3"/>
      <c r="I224" s="3"/>
    </row>
    <row r="225" spans="1:9" ht="15.75" customHeight="1" x14ac:dyDescent="0.2">
      <c r="A225" s="23" t="s">
        <v>260</v>
      </c>
      <c r="B225" s="392" t="s">
        <v>261</v>
      </c>
      <c r="C225" s="393"/>
      <c r="D225" s="373"/>
      <c r="F225" s="3"/>
      <c r="G225" s="3"/>
      <c r="H225" s="3"/>
      <c r="I225" s="3"/>
    </row>
    <row r="226" spans="1:9" ht="15.75" customHeight="1" x14ac:dyDescent="0.2">
      <c r="A226" s="22"/>
      <c r="B226" s="372"/>
      <c r="C226" s="394"/>
      <c r="D226" s="374"/>
      <c r="F226" s="3"/>
      <c r="G226" s="3"/>
      <c r="H226" s="3"/>
      <c r="I226" s="3"/>
    </row>
    <row r="227" spans="1:9" ht="15.75" customHeight="1" x14ac:dyDescent="0.2">
      <c r="A227" s="22"/>
      <c r="B227" s="392" t="s">
        <v>262</v>
      </c>
      <c r="C227" s="394"/>
      <c r="D227" s="373">
        <f>D228+D229+D230</f>
        <v>0</v>
      </c>
      <c r="F227" s="3"/>
      <c r="G227" s="3"/>
      <c r="H227" s="3"/>
      <c r="I227" s="3"/>
    </row>
    <row r="228" spans="1:9" ht="15.75" customHeight="1" x14ac:dyDescent="0.2">
      <c r="A228" s="22"/>
      <c r="B228" s="372" t="s">
        <v>263</v>
      </c>
      <c r="C228" s="394"/>
      <c r="D228" s="374">
        <v>0</v>
      </c>
      <c r="F228" s="3"/>
      <c r="G228" s="3"/>
      <c r="H228" s="3"/>
      <c r="I228" s="3"/>
    </row>
    <row r="229" spans="1:9" ht="15.75" customHeight="1" x14ac:dyDescent="0.2">
      <c r="A229" s="22"/>
      <c r="B229" s="372" t="s">
        <v>264</v>
      </c>
      <c r="C229" s="394"/>
      <c r="D229" s="374">
        <v>0</v>
      </c>
      <c r="F229" s="3"/>
      <c r="G229" s="3"/>
      <c r="H229" s="3"/>
      <c r="I229" s="3"/>
    </row>
    <row r="230" spans="1:9" ht="15.75" customHeight="1" x14ac:dyDescent="0.2">
      <c r="A230" s="22"/>
      <c r="B230" s="372" t="s">
        <v>265</v>
      </c>
      <c r="C230" s="394"/>
      <c r="D230" s="374">
        <v>0</v>
      </c>
      <c r="F230" s="3"/>
      <c r="G230" s="3"/>
      <c r="H230" s="3"/>
      <c r="I230" s="3"/>
    </row>
    <row r="231" spans="1:9" ht="15.75" customHeight="1" x14ac:dyDescent="0.2">
      <c r="A231" s="22"/>
      <c r="B231" s="372"/>
      <c r="C231" s="394"/>
      <c r="D231" s="374"/>
      <c r="F231" s="3"/>
      <c r="G231" s="3"/>
      <c r="H231" s="3"/>
      <c r="I231" s="3"/>
    </row>
    <row r="232" spans="1:9" ht="15.75" customHeight="1" x14ac:dyDescent="0.2">
      <c r="A232" s="22"/>
      <c r="B232" s="392" t="s">
        <v>267</v>
      </c>
      <c r="C232" s="394"/>
      <c r="D232" s="374">
        <f>D233+D234+D235</f>
        <v>0</v>
      </c>
      <c r="F232" s="3"/>
      <c r="G232" s="3"/>
      <c r="H232" s="3"/>
      <c r="I232" s="3"/>
    </row>
    <row r="233" spans="1:9" ht="15.75" customHeight="1" x14ac:dyDescent="0.2">
      <c r="A233" s="22"/>
      <c r="B233" s="372" t="s">
        <v>263</v>
      </c>
      <c r="C233" s="395"/>
      <c r="D233" s="374">
        <v>0</v>
      </c>
      <c r="F233" s="3"/>
      <c r="G233" s="3"/>
      <c r="H233" s="3"/>
      <c r="I233" s="3"/>
    </row>
    <row r="234" spans="1:9" ht="15.75" customHeight="1" x14ac:dyDescent="0.2">
      <c r="A234" s="22"/>
      <c r="B234" s="372" t="s">
        <v>264</v>
      </c>
      <c r="C234" s="395"/>
      <c r="D234" s="374">
        <v>0</v>
      </c>
      <c r="F234" s="3"/>
      <c r="G234" s="3"/>
      <c r="H234" s="3"/>
      <c r="I234" s="3"/>
    </row>
    <row r="235" spans="1:9" ht="15.75" customHeight="1" x14ac:dyDescent="0.2">
      <c r="A235" s="22"/>
      <c r="B235" s="372" t="s">
        <v>265</v>
      </c>
      <c r="C235" s="395"/>
      <c r="D235" s="374">
        <v>0</v>
      </c>
      <c r="F235" s="3"/>
      <c r="G235" s="3"/>
      <c r="H235" s="3"/>
      <c r="I235" s="3"/>
    </row>
    <row r="236" spans="1:9" ht="15.75" customHeight="1" x14ac:dyDescent="0.2">
      <c r="A236" s="22"/>
      <c r="B236" s="372"/>
      <c r="C236" s="394"/>
      <c r="D236" s="374"/>
      <c r="F236" s="3"/>
      <c r="G236" s="3"/>
      <c r="H236" s="3"/>
      <c r="I236" s="3"/>
    </row>
    <row r="237" spans="1:9" ht="15.75" customHeight="1" x14ac:dyDescent="0.2">
      <c r="A237" s="23" t="s">
        <v>268</v>
      </c>
      <c r="B237" s="392" t="s">
        <v>269</v>
      </c>
      <c r="C237" s="393"/>
      <c r="D237" s="373">
        <f>D238+D239+D240</f>
        <v>0</v>
      </c>
      <c r="F237" s="3"/>
      <c r="G237" s="3"/>
      <c r="H237" s="3"/>
      <c r="I237" s="3"/>
    </row>
    <row r="238" spans="1:9" ht="15.75" customHeight="1" x14ac:dyDescent="0.2">
      <c r="A238" s="22"/>
      <c r="B238" s="372" t="s">
        <v>263</v>
      </c>
      <c r="C238" s="395"/>
      <c r="D238" s="374">
        <v>0</v>
      </c>
      <c r="F238" s="3"/>
      <c r="G238" s="3"/>
      <c r="H238" s="3"/>
      <c r="I238" s="3"/>
    </row>
    <row r="239" spans="1:9" ht="15.75" customHeight="1" x14ac:dyDescent="0.2">
      <c r="A239" s="22"/>
      <c r="B239" s="372" t="s">
        <v>264</v>
      </c>
      <c r="C239" s="395"/>
      <c r="D239" s="374">
        <v>0</v>
      </c>
      <c r="F239" s="3"/>
      <c r="G239" s="3"/>
      <c r="H239" s="3"/>
      <c r="I239" s="3"/>
    </row>
    <row r="240" spans="1:9" ht="15.75" customHeight="1" x14ac:dyDescent="0.2">
      <c r="A240" s="22"/>
      <c r="B240" s="372" t="s">
        <v>265</v>
      </c>
      <c r="C240" s="395"/>
      <c r="D240" s="374">
        <v>0</v>
      </c>
      <c r="F240" s="3"/>
      <c r="G240" s="3"/>
      <c r="H240" s="3"/>
      <c r="I240" s="3"/>
    </row>
    <row r="241" spans="1:9" ht="15.75" customHeight="1" x14ac:dyDescent="0.2">
      <c r="A241" s="22"/>
      <c r="B241" s="372"/>
      <c r="C241" s="394"/>
      <c r="D241" s="374"/>
      <c r="F241" s="3"/>
      <c r="G241" s="3"/>
      <c r="H241" s="3"/>
      <c r="I241" s="3"/>
    </row>
    <row r="242" spans="1:9" ht="15.75" customHeight="1" x14ac:dyDescent="0.2">
      <c r="A242" s="23" t="s">
        <v>270</v>
      </c>
      <c r="B242" s="392" t="s">
        <v>271</v>
      </c>
      <c r="C242" s="393"/>
      <c r="D242" s="374">
        <v>0</v>
      </c>
      <c r="F242" s="3"/>
      <c r="G242" s="3"/>
      <c r="H242" s="3"/>
      <c r="I242" s="3"/>
    </row>
    <row r="243" spans="1:9" ht="15.75" customHeight="1" x14ac:dyDescent="0.2">
      <c r="A243" s="22"/>
      <c r="B243" s="372"/>
      <c r="C243" s="396"/>
      <c r="D243" s="374"/>
      <c r="F243" s="3"/>
      <c r="G243" s="3"/>
      <c r="H243" s="3"/>
      <c r="I243" s="3"/>
    </row>
    <row r="244" spans="1:9" ht="15.75" customHeight="1" x14ac:dyDescent="0.2">
      <c r="A244" s="23" t="s">
        <v>272</v>
      </c>
      <c r="B244" s="392" t="s">
        <v>273</v>
      </c>
      <c r="C244" s="393"/>
      <c r="D244" s="373">
        <f>D245+D246+D247</f>
        <v>0</v>
      </c>
      <c r="F244" s="3"/>
      <c r="G244" s="3"/>
      <c r="H244" s="3"/>
      <c r="I244" s="3"/>
    </row>
    <row r="245" spans="1:9" ht="15.75" customHeight="1" x14ac:dyDescent="0.2">
      <c r="A245" s="22"/>
      <c r="B245" s="372" t="s">
        <v>263</v>
      </c>
      <c r="C245" s="395"/>
      <c r="D245" s="374">
        <v>0</v>
      </c>
      <c r="F245" s="3"/>
      <c r="G245" s="3"/>
      <c r="H245" s="3"/>
      <c r="I245" s="3"/>
    </row>
    <row r="246" spans="1:9" ht="15.75" customHeight="1" x14ac:dyDescent="0.2">
      <c r="A246" s="22"/>
      <c r="B246" s="372" t="s">
        <v>264</v>
      </c>
      <c r="C246" s="395"/>
      <c r="D246" s="374">
        <v>0</v>
      </c>
      <c r="F246" s="3"/>
      <c r="G246" s="3"/>
      <c r="H246" s="3"/>
      <c r="I246" s="3"/>
    </row>
    <row r="247" spans="1:9" ht="15.75" customHeight="1" x14ac:dyDescent="0.2">
      <c r="A247" s="22"/>
      <c r="B247" s="372" t="s">
        <v>265</v>
      </c>
      <c r="C247" s="395"/>
      <c r="D247" s="374">
        <v>0</v>
      </c>
      <c r="F247" s="3"/>
      <c r="G247" s="3"/>
      <c r="H247" s="3"/>
      <c r="I247" s="3"/>
    </row>
    <row r="248" spans="1:9" ht="15.75" customHeight="1" x14ac:dyDescent="0.2">
      <c r="A248" s="22"/>
      <c r="B248" s="372"/>
      <c r="C248" s="394"/>
      <c r="D248" s="374"/>
      <c r="F248" s="3"/>
      <c r="G248" s="3"/>
      <c r="H248" s="3"/>
      <c r="I248" s="3"/>
    </row>
    <row r="249" spans="1:9" ht="15.75" customHeight="1" x14ac:dyDescent="0.2">
      <c r="A249" s="23" t="s">
        <v>274</v>
      </c>
      <c r="B249" s="392" t="s">
        <v>275</v>
      </c>
      <c r="C249" s="393"/>
      <c r="D249" s="373">
        <v>0</v>
      </c>
      <c r="F249" s="3"/>
      <c r="G249" s="3"/>
      <c r="H249" s="3"/>
      <c r="I249" s="3"/>
    </row>
    <row r="250" spans="1:9" ht="15.75" customHeight="1" thickBot="1" x14ac:dyDescent="0.25">
      <c r="A250" s="22"/>
      <c r="B250" s="397"/>
      <c r="C250" s="398"/>
      <c r="D250" s="374"/>
      <c r="F250" s="3"/>
      <c r="G250" s="3"/>
      <c r="H250" s="3"/>
      <c r="I250" s="3"/>
    </row>
    <row r="251" spans="1:9" ht="15.75" customHeight="1" thickBot="1" x14ac:dyDescent="0.25">
      <c r="A251" s="379"/>
      <c r="B251" s="370" t="s">
        <v>321</v>
      </c>
      <c r="C251" s="389"/>
      <c r="D251" s="378" t="s">
        <v>276</v>
      </c>
      <c r="F251" s="3"/>
      <c r="G251" s="3"/>
      <c r="H251" s="3"/>
      <c r="I251" s="3"/>
    </row>
    <row r="252" spans="1:9" ht="15.75" customHeight="1" x14ac:dyDescent="0.2">
      <c r="A252" s="380"/>
      <c r="B252" s="381"/>
      <c r="C252" s="382"/>
      <c r="D252" s="374"/>
      <c r="F252" s="3"/>
      <c r="G252" s="3"/>
      <c r="H252" s="3"/>
      <c r="I252" s="3"/>
    </row>
    <row r="253" spans="1:9" ht="15.75" customHeight="1" x14ac:dyDescent="0.2">
      <c r="A253" s="23" t="s">
        <v>277</v>
      </c>
      <c r="B253" s="383" t="s">
        <v>278</v>
      </c>
      <c r="C253" s="384"/>
      <c r="D253" s="373">
        <v>0</v>
      </c>
      <c r="F253" s="3"/>
      <c r="G253" s="3"/>
      <c r="H253" s="3"/>
      <c r="I253" s="3"/>
    </row>
    <row r="254" spans="1:9" ht="15.75" customHeight="1" x14ac:dyDescent="0.2">
      <c r="A254" s="22"/>
      <c r="B254" s="385"/>
      <c r="C254" s="386"/>
      <c r="D254" s="374"/>
      <c r="F254" s="3"/>
      <c r="G254" s="3"/>
      <c r="H254" s="3"/>
      <c r="I254" s="3"/>
    </row>
    <row r="255" spans="1:9" ht="15.75" customHeight="1" x14ac:dyDescent="0.2">
      <c r="A255" s="23" t="s">
        <v>279</v>
      </c>
      <c r="B255" s="383" t="s">
        <v>280</v>
      </c>
      <c r="C255" s="384"/>
      <c r="D255" s="373">
        <v>0</v>
      </c>
      <c r="F255" s="3"/>
      <c r="G255" s="3"/>
      <c r="H255" s="3"/>
      <c r="I255" s="3"/>
    </row>
    <row r="256" spans="1:9" ht="15.75" customHeight="1" x14ac:dyDescent="0.2">
      <c r="A256" s="22"/>
      <c r="B256" s="385"/>
      <c r="C256" s="386"/>
      <c r="D256" s="374"/>
      <c r="F256" s="3"/>
      <c r="G256" s="3"/>
      <c r="H256" s="3"/>
      <c r="I256" s="3"/>
    </row>
    <row r="257" spans="1:10" ht="15.75" customHeight="1" x14ac:dyDescent="0.2">
      <c r="A257" s="23" t="s">
        <v>281</v>
      </c>
      <c r="B257" s="383" t="s">
        <v>282</v>
      </c>
      <c r="C257" s="384"/>
      <c r="D257" s="373">
        <v>0</v>
      </c>
      <c r="F257" s="3"/>
      <c r="G257" s="3"/>
      <c r="H257" s="3"/>
      <c r="I257" s="3"/>
    </row>
    <row r="258" spans="1:10" ht="15.75" customHeight="1" x14ac:dyDescent="0.2">
      <c r="A258" s="22"/>
      <c r="B258" s="385"/>
      <c r="C258" s="386"/>
      <c r="D258" s="374"/>
      <c r="F258" s="3"/>
      <c r="G258" s="3"/>
      <c r="H258" s="3"/>
      <c r="I258" s="3"/>
    </row>
    <row r="259" spans="1:10" ht="15.75" customHeight="1" x14ac:dyDescent="0.2">
      <c r="A259" s="23" t="s">
        <v>283</v>
      </c>
      <c r="B259" s="383" t="s">
        <v>284</v>
      </c>
      <c r="C259" s="384"/>
      <c r="D259" s="373">
        <v>0</v>
      </c>
      <c r="F259" s="3"/>
      <c r="G259" s="3"/>
      <c r="H259" s="3"/>
      <c r="I259" s="3"/>
    </row>
    <row r="260" spans="1:10" ht="15.75" customHeight="1" thickBot="1" x14ac:dyDescent="0.25">
      <c r="A260" s="24"/>
      <c r="B260" s="387"/>
      <c r="C260" s="388"/>
      <c r="D260" s="375"/>
      <c r="F260" s="3"/>
      <c r="G260" s="3"/>
      <c r="H260" s="3"/>
      <c r="I260" s="3"/>
    </row>
    <row r="261" spans="1:10" ht="15.75" customHeight="1" x14ac:dyDescent="0.2">
      <c r="A261" s="2"/>
      <c r="B261" s="2"/>
      <c r="C261" s="2"/>
      <c r="D261" s="2"/>
      <c r="E261" s="2"/>
      <c r="F261" s="3"/>
      <c r="G261" s="3"/>
      <c r="H261" s="3"/>
      <c r="I261" s="3"/>
      <c r="J261" s="7"/>
    </row>
  </sheetData>
  <sheetProtection selectLockedCells="1" selectUnlockedCells="1"/>
  <mergeCells count="13">
    <mergeCell ref="A214:A215"/>
    <mergeCell ref="B214:B215"/>
    <mergeCell ref="A196:A197"/>
    <mergeCell ref="B196:B197"/>
    <mergeCell ref="C195:E195"/>
    <mergeCell ref="F195:H195"/>
    <mergeCell ref="B163:H163"/>
    <mergeCell ref="B6:H6"/>
    <mergeCell ref="A1:H1"/>
    <mergeCell ref="C2:E2"/>
    <mergeCell ref="F2:H2"/>
    <mergeCell ref="A3:A4"/>
    <mergeCell ref="B3:B4"/>
  </mergeCells>
  <phoneticPr fontId="13" type="noConversion"/>
  <pageMargins left="0.78749999999999998" right="0.78749999999999998" top="1.0527777777777778" bottom="1.0527777777777778" header="0.78749999999999998" footer="0.78749999999999998"/>
  <pageSetup paperSize="9" scale="65" orientation="portrait" useFirstPageNumber="1" horizontalDpi="300" verticalDpi="300" r:id="rId1"/>
  <headerFooter alignWithMargins="0">
    <oddHeader>&amp;C&amp;"Times New Roman,Navadno"&amp;12&amp;A</oddHeader>
    <oddFooter>&amp;C&amp;"Times New Roman,Navadno"&amp;12Stran &amp;P</oddFooter>
  </headerFooter>
  <rowBreaks count="4" manualBreakCount="4">
    <brk id="65" max="7" man="1"/>
    <brk id="131" max="7" man="1"/>
    <brk id="194" max="7" man="1"/>
    <brk id="219" max="7" man="1"/>
  </rowBreaks>
  <colBreaks count="1" manualBreakCount="1">
    <brk id="8" max="1048575" man="1"/>
  </colBreaks>
  <ignoredErrors>
    <ignoredError sqref="C218 E216:E2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80" zoomScaleSheetLayoutView="8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Roman,Navadno"&amp;12&amp;A</oddHeader>
    <oddFooter>&amp;C&amp;"Times New Roman,Navadno"&amp;12Stran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80" zoomScaleSheetLayoutView="8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Roman,Navadno"&amp;12&amp;A</oddHeader>
    <oddFooter>&amp;C&amp;"Times New Roman,Navadno"&amp;12Stran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Delovni list1</vt:lpstr>
      <vt:lpstr>Delovni list2</vt:lpstr>
      <vt:lpstr>Delovni list3</vt:lpstr>
      <vt:lpstr>'Delovni list1'!Področje_tiskanja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 Fučka</dc:creator>
  <cp:lastModifiedBy>Tanja Kebe Fučka</cp:lastModifiedBy>
  <cp:lastPrinted>2020-11-30T12:19:15Z</cp:lastPrinted>
  <dcterms:created xsi:type="dcterms:W3CDTF">2020-10-15T19:35:14Z</dcterms:created>
  <dcterms:modified xsi:type="dcterms:W3CDTF">2020-11-30T13:41:37Z</dcterms:modified>
</cp:coreProperties>
</file>